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Nausky's Projects\LRCA-Scrolling Dark\Downloads\FQHC\"/>
    </mc:Choice>
  </mc:AlternateContent>
  <xr:revisionPtr revIDLastSave="0" documentId="8_{03F8AA55-6ACC-4269-88FC-18B7A9493C04}" xr6:coauthVersionLast="36" xr6:coauthVersionMax="36" xr10:uidLastSave="{00000000-0000-0000-0000-000000000000}"/>
  <bookViews>
    <workbookView xWindow="32760" yWindow="6210" windowWidth="9630" windowHeight="1305" tabRatio="671"/>
  </bookViews>
  <sheets>
    <sheet name="WS S part I,II" sheetId="23" r:id="rId1"/>
    <sheet name="WS A, P1" sheetId="15" r:id="rId2"/>
    <sheet name="WS A, P2" sheetId="18" r:id="rId3"/>
    <sheet name="WS A-1" sheetId="17" r:id="rId4"/>
    <sheet name="WS A-2" sheetId="16" r:id="rId5"/>
    <sheet name="WS A-2-1" sheetId="20" r:id="rId6"/>
    <sheet name="WS B" sheetId="19" r:id="rId7"/>
    <sheet name="WS C" sheetId="21" r:id="rId8"/>
  </sheets>
  <definedNames>
    <definedName name="Adjust">'WS A-2'!$E$11:$E$38</definedName>
    <definedName name="AdjustCC">'WS A-2'!$J$11:$J$38</definedName>
    <definedName name="DecreaseCC">'WS A-1'!$H$10:$H$44</definedName>
    <definedName name="IncreaseCC">'WS A-1'!$E$10:$E$44</definedName>
    <definedName name="_xlnm.Print_Area" localSheetId="4">'WS A-2'!$A$1:$J$44</definedName>
    <definedName name="_xlnm.Print_Area" localSheetId="6">'WS B'!$A$1:$F$32</definedName>
    <definedName name="_xlnm.Print_Area" localSheetId="7">'WS C'!$A$1:$H$42</definedName>
    <definedName name="_xlnm.Print_Area" localSheetId="0">'WS S part I,II'!$A$1:$I$109</definedName>
    <definedName name="Print_Area_MI">#REF!</definedName>
    <definedName name="ReclassDecrease">'WS A-1'!$I$10:$I$44</definedName>
    <definedName name="ReclassIncrease">'WS A-1'!$F$10:$F$44</definedName>
    <definedName name="RelParty">'WS A-2-1'!$M$16:$M$19</definedName>
    <definedName name="rpcc">'WS A-2-1'!$B$16:$B$19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18" l="1"/>
  <c r="C22" i="18"/>
  <c r="C36" i="18" s="1"/>
  <c r="D22" i="18"/>
  <c r="F22" i="18"/>
  <c r="C22" i="15"/>
  <c r="F22" i="15"/>
  <c r="C20" i="19"/>
  <c r="C15" i="19"/>
  <c r="B15" i="19"/>
  <c r="B20" i="19" s="1"/>
  <c r="E12" i="19"/>
  <c r="G8" i="23"/>
  <c r="E5" i="19" s="1"/>
  <c r="D20" i="23"/>
  <c r="F19" i="19"/>
  <c r="C96" i="23"/>
  <c r="A61" i="23"/>
  <c r="I33" i="23"/>
  <c r="E65" i="23"/>
  <c r="E64" i="23"/>
  <c r="G65" i="23"/>
  <c r="C44" i="18"/>
  <c r="D44" i="15"/>
  <c r="C44" i="15"/>
  <c r="H14" i="18"/>
  <c r="I14" i="18" s="1"/>
  <c r="F14" i="18"/>
  <c r="E14" i="18"/>
  <c r="H13" i="18"/>
  <c r="F13" i="18"/>
  <c r="G13" i="18" s="1"/>
  <c r="I13" i="18" s="1"/>
  <c r="E13" i="18"/>
  <c r="H12" i="18"/>
  <c r="F12" i="18"/>
  <c r="G12" i="18"/>
  <c r="I12" i="18" s="1"/>
  <c r="E12" i="18"/>
  <c r="H11" i="18"/>
  <c r="F11" i="18"/>
  <c r="E11" i="18"/>
  <c r="H43" i="15"/>
  <c r="E43" i="15"/>
  <c r="H42" i="15"/>
  <c r="E42" i="15"/>
  <c r="G42" i="15" s="1"/>
  <c r="I42" i="15" s="1"/>
  <c r="H41" i="15"/>
  <c r="E41" i="15"/>
  <c r="H40" i="15"/>
  <c r="E40" i="15"/>
  <c r="E44" i="15" s="1"/>
  <c r="H39" i="15"/>
  <c r="E39" i="15"/>
  <c r="H38" i="15"/>
  <c r="H44" i="15" s="1"/>
  <c r="E38" i="15"/>
  <c r="G14" i="18"/>
  <c r="G11" i="18"/>
  <c r="I11" i="18" s="1"/>
  <c r="E17" i="21"/>
  <c r="G5" i="21"/>
  <c r="E4" i="21"/>
  <c r="C4" i="19"/>
  <c r="K5" i="20"/>
  <c r="H4" i="20"/>
  <c r="E4" i="16"/>
  <c r="G5" i="17"/>
  <c r="D4" i="17"/>
  <c r="E4" i="18"/>
  <c r="G5" i="15"/>
  <c r="E4" i="15"/>
  <c r="F21" i="19"/>
  <c r="H11" i="21" s="1"/>
  <c r="F17" i="19"/>
  <c r="F18" i="19"/>
  <c r="F16" i="19"/>
  <c r="E13" i="19"/>
  <c r="E14" i="19"/>
  <c r="E11" i="19"/>
  <c r="E15" i="19" s="1"/>
  <c r="M17" i="20"/>
  <c r="M18" i="20"/>
  <c r="M19" i="20"/>
  <c r="M16" i="20"/>
  <c r="M20" i="20" s="1"/>
  <c r="E16" i="16" s="1"/>
  <c r="E39" i="16" s="1"/>
  <c r="D49" i="18"/>
  <c r="C49" i="18"/>
  <c r="D44" i="18"/>
  <c r="D35" i="18"/>
  <c r="D36" i="15"/>
  <c r="C36" i="15"/>
  <c r="D27" i="15"/>
  <c r="C27" i="15"/>
  <c r="C45" i="15" s="1"/>
  <c r="C50" i="18" s="1"/>
  <c r="H48" i="18"/>
  <c r="H47" i="18"/>
  <c r="H46" i="18"/>
  <c r="H49" i="18" s="1"/>
  <c r="H43" i="18"/>
  <c r="H42" i="18"/>
  <c r="H41" i="18"/>
  <c r="H40" i="18"/>
  <c r="H39" i="18"/>
  <c r="H38" i="18"/>
  <c r="H34" i="18"/>
  <c r="H33" i="18"/>
  <c r="H32" i="18"/>
  <c r="H31" i="18"/>
  <c r="H30" i="18"/>
  <c r="H29" i="18"/>
  <c r="H28" i="18"/>
  <c r="H27" i="18"/>
  <c r="H26" i="18"/>
  <c r="H25" i="18"/>
  <c r="H24" i="18"/>
  <c r="I24" i="18" s="1"/>
  <c r="H21" i="18"/>
  <c r="H20" i="18"/>
  <c r="H19" i="18"/>
  <c r="H18" i="18"/>
  <c r="H17" i="18"/>
  <c r="H16" i="18"/>
  <c r="H15" i="18"/>
  <c r="H22" i="18" s="1"/>
  <c r="H36" i="18" s="1"/>
  <c r="H35" i="15"/>
  <c r="H34" i="15"/>
  <c r="H33" i="15"/>
  <c r="H32" i="15"/>
  <c r="H31" i="15"/>
  <c r="H36" i="15" s="1"/>
  <c r="H30" i="15"/>
  <c r="H29" i="15"/>
  <c r="H26" i="15"/>
  <c r="H25" i="15"/>
  <c r="H27" i="15" s="1"/>
  <c r="H24" i="15"/>
  <c r="H12" i="15"/>
  <c r="H13" i="15"/>
  <c r="H14" i="15"/>
  <c r="H15" i="15"/>
  <c r="H16" i="15"/>
  <c r="H17" i="15"/>
  <c r="H18" i="15"/>
  <c r="H19" i="15"/>
  <c r="H20" i="15"/>
  <c r="H21" i="15"/>
  <c r="H11" i="15"/>
  <c r="H22" i="15" s="1"/>
  <c r="H45" i="15" s="1"/>
  <c r="H50" i="18" s="1"/>
  <c r="F48" i="18"/>
  <c r="E48" i="18"/>
  <c r="F47" i="18"/>
  <c r="E47" i="18"/>
  <c r="G47" i="18" s="1"/>
  <c r="F46" i="18"/>
  <c r="E46" i="18"/>
  <c r="E43" i="18"/>
  <c r="G43" i="18" s="1"/>
  <c r="I43" i="18" s="1"/>
  <c r="E42" i="18"/>
  <c r="G42" i="18" s="1"/>
  <c r="I42" i="18" s="1"/>
  <c r="E41" i="18"/>
  <c r="E40" i="18"/>
  <c r="E39" i="18"/>
  <c r="E38" i="18"/>
  <c r="F34" i="18"/>
  <c r="E34" i="18"/>
  <c r="F33" i="18"/>
  <c r="E33" i="18"/>
  <c r="G33" i="18" s="1"/>
  <c r="I33" i="18" s="1"/>
  <c r="F32" i="18"/>
  <c r="E32" i="18"/>
  <c r="F31" i="18"/>
  <c r="E31" i="18"/>
  <c r="G31" i="18" s="1"/>
  <c r="I31" i="18" s="1"/>
  <c r="F30" i="18"/>
  <c r="E30" i="18"/>
  <c r="F29" i="18"/>
  <c r="E29" i="18"/>
  <c r="G29" i="18" s="1"/>
  <c r="I29" i="18" s="1"/>
  <c r="F28" i="18"/>
  <c r="E28" i="18"/>
  <c r="F27" i="18"/>
  <c r="E27" i="18"/>
  <c r="G27" i="18" s="1"/>
  <c r="I27" i="18" s="1"/>
  <c r="F26" i="18"/>
  <c r="E26" i="18"/>
  <c r="F25" i="18"/>
  <c r="F35" i="18" s="1"/>
  <c r="F36" i="18" s="1"/>
  <c r="E25" i="18"/>
  <c r="G25" i="18" s="1"/>
  <c r="F24" i="18"/>
  <c r="E24" i="18"/>
  <c r="E16" i="18"/>
  <c r="G16" i="18" s="1"/>
  <c r="I16" i="18" s="1"/>
  <c r="F16" i="18"/>
  <c r="E17" i="18"/>
  <c r="F17" i="18"/>
  <c r="E18" i="18"/>
  <c r="G18" i="18" s="1"/>
  <c r="I18" i="18" s="1"/>
  <c r="F18" i="18"/>
  <c r="E19" i="18"/>
  <c r="F19" i="18"/>
  <c r="E20" i="18"/>
  <c r="G20" i="18" s="1"/>
  <c r="I20" i="18" s="1"/>
  <c r="F20" i="18"/>
  <c r="E21" i="18"/>
  <c r="F21" i="18"/>
  <c r="F15" i="18"/>
  <c r="E15" i="18"/>
  <c r="G15" i="18" s="1"/>
  <c r="F35" i="15"/>
  <c r="E35" i="15"/>
  <c r="F34" i="15"/>
  <c r="E34" i="15"/>
  <c r="G34" i="15" s="1"/>
  <c r="I34" i="15" s="1"/>
  <c r="F32" i="15"/>
  <c r="E32" i="15"/>
  <c r="F31" i="15"/>
  <c r="E31" i="15"/>
  <c r="G31" i="15" s="1"/>
  <c r="I31" i="15" s="1"/>
  <c r="F30" i="15"/>
  <c r="E30" i="15"/>
  <c r="F29" i="15"/>
  <c r="F36" i="15" s="1"/>
  <c r="E29" i="15"/>
  <c r="E36" i="15" s="1"/>
  <c r="F26" i="15"/>
  <c r="E26" i="15"/>
  <c r="F25" i="15"/>
  <c r="E25" i="15"/>
  <c r="E27" i="15" s="1"/>
  <c r="F24" i="15"/>
  <c r="F27" i="15" s="1"/>
  <c r="E24" i="15"/>
  <c r="E12" i="15"/>
  <c r="G12" i="15" s="1"/>
  <c r="I12" i="15" s="1"/>
  <c r="F12" i="15"/>
  <c r="E13" i="15"/>
  <c r="F13" i="15"/>
  <c r="E14" i="15"/>
  <c r="G14" i="15" s="1"/>
  <c r="I14" i="15" s="1"/>
  <c r="F14" i="15"/>
  <c r="E15" i="15"/>
  <c r="F15" i="15"/>
  <c r="E16" i="15"/>
  <c r="G16" i="15" s="1"/>
  <c r="I16" i="15" s="1"/>
  <c r="F16" i="15"/>
  <c r="E17" i="15"/>
  <c r="F17" i="15"/>
  <c r="E18" i="15"/>
  <c r="G18" i="15" s="1"/>
  <c r="I18" i="15" s="1"/>
  <c r="F18" i="15"/>
  <c r="E19" i="15"/>
  <c r="F19" i="15"/>
  <c r="E20" i="15"/>
  <c r="G20" i="15" s="1"/>
  <c r="I20" i="15" s="1"/>
  <c r="F20" i="15"/>
  <c r="E21" i="15"/>
  <c r="F21" i="15"/>
  <c r="E11" i="15"/>
  <c r="E22" i="15" s="1"/>
  <c r="F11" i="15"/>
  <c r="G11" i="15" s="1"/>
  <c r="F49" i="18"/>
  <c r="E49" i="18"/>
  <c r="E44" i="18"/>
  <c r="H44" i="18"/>
  <c r="G21" i="18"/>
  <c r="I21" i="18"/>
  <c r="G19" i="18"/>
  <c r="I19" i="18"/>
  <c r="G17" i="18"/>
  <c r="I17" i="18"/>
  <c r="G21" i="15"/>
  <c r="G19" i="15"/>
  <c r="I19" i="15" s="1"/>
  <c r="G17" i="15"/>
  <c r="I17" i="15" s="1"/>
  <c r="G15" i="15"/>
  <c r="I15" i="15" s="1"/>
  <c r="G13" i="15"/>
  <c r="I13" i="15" s="1"/>
  <c r="D36" i="18"/>
  <c r="H35" i="18"/>
  <c r="I21" i="15"/>
  <c r="G46" i="18"/>
  <c r="I46" i="18" s="1"/>
  <c r="G48" i="18"/>
  <c r="I48" i="18" s="1"/>
  <c r="G29" i="15"/>
  <c r="I29" i="15" s="1"/>
  <c r="G35" i="15"/>
  <c r="I35" i="15"/>
  <c r="G24" i="18"/>
  <c r="G26" i="18"/>
  <c r="I26" i="18"/>
  <c r="G28" i="18"/>
  <c r="I28" i="18" s="1"/>
  <c r="G30" i="18"/>
  <c r="I30" i="18"/>
  <c r="G32" i="18"/>
  <c r="I32" i="18" s="1"/>
  <c r="G34" i="18"/>
  <c r="I34" i="18"/>
  <c r="G24" i="15"/>
  <c r="I24" i="15" s="1"/>
  <c r="G26" i="15"/>
  <c r="I26" i="15" s="1"/>
  <c r="G30" i="15"/>
  <c r="I30" i="15"/>
  <c r="G32" i="15"/>
  <c r="I32" i="15" s="1"/>
  <c r="D22" i="15"/>
  <c r="D45" i="15"/>
  <c r="D50" i="18" s="1"/>
  <c r="F38" i="15"/>
  <c r="H31" i="21"/>
  <c r="G26" i="21"/>
  <c r="G33" i="21" s="1"/>
  <c r="F26" i="21"/>
  <c r="F33" i="21"/>
  <c r="G38" i="15"/>
  <c r="F43" i="18"/>
  <c r="F43" i="15"/>
  <c r="G43" i="15" s="1"/>
  <c r="I43" i="15" s="1"/>
  <c r="F39" i="18"/>
  <c r="G39" i="18"/>
  <c r="I39" i="18" s="1"/>
  <c r="F39" i="15"/>
  <c r="G39" i="15"/>
  <c r="I39" i="15"/>
  <c r="F41" i="18"/>
  <c r="G41" i="18" s="1"/>
  <c r="I41" i="18" s="1"/>
  <c r="F41" i="15"/>
  <c r="G41" i="15" s="1"/>
  <c r="I41" i="15" s="1"/>
  <c r="F40" i="18"/>
  <c r="G40" i="18"/>
  <c r="I40" i="18" s="1"/>
  <c r="F40" i="15"/>
  <c r="F42" i="18"/>
  <c r="F42" i="15"/>
  <c r="F38" i="18"/>
  <c r="F44" i="18" s="1"/>
  <c r="H23" i="21"/>
  <c r="H29" i="21"/>
  <c r="H26" i="21"/>
  <c r="H33" i="21" s="1"/>
  <c r="H37" i="21" s="1"/>
  <c r="I38" i="15"/>
  <c r="F33" i="15"/>
  <c r="G33" i="15"/>
  <c r="F45" i="17"/>
  <c r="I45" i="17"/>
  <c r="I33" i="15"/>
  <c r="G7" i="23"/>
  <c r="H4" i="16" s="1"/>
  <c r="G4" i="17"/>
  <c r="K4" i="20"/>
  <c r="I11" i="15" l="1"/>
  <c r="I22" i="15" s="1"/>
  <c r="G22" i="15"/>
  <c r="I15" i="18"/>
  <c r="I22" i="18" s="1"/>
  <c r="I36" i="18" s="1"/>
  <c r="F29" i="19" s="1"/>
  <c r="G22" i="18"/>
  <c r="I25" i="18"/>
  <c r="G35" i="18"/>
  <c r="I47" i="18"/>
  <c r="G49" i="18"/>
  <c r="I35" i="18"/>
  <c r="F15" i="19"/>
  <c r="F20" i="19" s="1"/>
  <c r="H9" i="21" s="1"/>
  <c r="H13" i="21" s="1"/>
  <c r="H15" i="21" s="1"/>
  <c r="I49" i="18"/>
  <c r="E45" i="15"/>
  <c r="G44" i="15"/>
  <c r="I36" i="15"/>
  <c r="G40" i="15"/>
  <c r="I40" i="15" s="1"/>
  <c r="I44" i="15" s="1"/>
  <c r="E35" i="18"/>
  <c r="G4" i="21"/>
  <c r="G4" i="18"/>
  <c r="E98" i="23"/>
  <c r="F44" i="15"/>
  <c r="F45" i="15" s="1"/>
  <c r="F50" i="18" s="1"/>
  <c r="G25" i="15"/>
  <c r="I25" i="15" s="1"/>
  <c r="I27" i="15" s="1"/>
  <c r="E22" i="18"/>
  <c r="H98" i="23"/>
  <c r="G38" i="18"/>
  <c r="G64" i="23"/>
  <c r="G4" i="15"/>
  <c r="G36" i="15"/>
  <c r="E4" i="19"/>
  <c r="G5" i="18"/>
  <c r="H5" i="16"/>
  <c r="G27" i="15" l="1"/>
  <c r="G44" i="18"/>
  <c r="I38" i="18"/>
  <c r="I44" i="18" s="1"/>
  <c r="F26" i="19" s="1"/>
  <c r="G45" i="15"/>
  <c r="I45" i="15"/>
  <c r="E36" i="18"/>
  <c r="E50" i="18"/>
  <c r="G36" i="18"/>
  <c r="G50" i="18" l="1"/>
  <c r="I50" i="18"/>
  <c r="F25" i="19"/>
  <c r="F27" i="19" l="1"/>
  <c r="F28" i="19" s="1"/>
  <c r="F30" i="19" s="1"/>
  <c r="F31" i="19" s="1"/>
  <c r="H7" i="21" s="1"/>
</calcChain>
</file>

<file path=xl/sharedStrings.xml><?xml version="1.0" encoding="utf-8"?>
<sst xmlns="http://schemas.openxmlformats.org/spreadsheetml/2006/main" count="541" uniqueCount="370">
  <si>
    <t>PART I - STATISTICAL DATA</t>
  </si>
  <si>
    <t xml:space="preserve">       [  ] Projected Cost Report</t>
  </si>
  <si>
    <t>Billing Number</t>
  </si>
  <si>
    <t>WORKSHEET S</t>
  </si>
  <si>
    <t>PART I (Cont.) &amp;</t>
  </si>
  <si>
    <t>PART II</t>
  </si>
  <si>
    <t>PART I (CONTINUED)-STATISTICAL DATA</t>
  </si>
  <si>
    <t>PART II - CERTIFICATION BY OFFICER OR ADMINISTRATOR</t>
  </si>
  <si>
    <t>(Signed)</t>
  </si>
  <si>
    <t>Officer or Administrator of Facility</t>
  </si>
  <si>
    <t>Title</t>
  </si>
  <si>
    <t>Date</t>
  </si>
  <si>
    <t>RECLASSIFICATION AND ADJUSTMENT OF TRIAL</t>
  </si>
  <si>
    <t>Facility No.</t>
  </si>
  <si>
    <t>Reporting Period</t>
  </si>
  <si>
    <t>WORKSHEET A</t>
  </si>
  <si>
    <t>BALANCE OF EXPENSES</t>
  </si>
  <si>
    <t xml:space="preserve">    Page 1</t>
  </si>
  <si>
    <t>Reclassified</t>
  </si>
  <si>
    <t>Adjustments</t>
  </si>
  <si>
    <t>Net</t>
  </si>
  <si>
    <t>COST CENTER</t>
  </si>
  <si>
    <t>Compen-</t>
  </si>
  <si>
    <t>Other</t>
  </si>
  <si>
    <t>Total</t>
  </si>
  <si>
    <t>Trial Balance</t>
  </si>
  <si>
    <t>Increases</t>
  </si>
  <si>
    <t>Expenses</t>
  </si>
  <si>
    <t>sation</t>
  </si>
  <si>
    <t>(Col. 1 + 2)</t>
  </si>
  <si>
    <t>(Col. 3 +/- 4)</t>
  </si>
  <si>
    <t>(Decreases)</t>
  </si>
  <si>
    <t>(Col. 5 +/- 6)</t>
  </si>
  <si>
    <t>1</t>
  </si>
  <si>
    <t>2</t>
  </si>
  <si>
    <t>3</t>
  </si>
  <si>
    <t>4</t>
  </si>
  <si>
    <t>5</t>
  </si>
  <si>
    <t>6</t>
  </si>
  <si>
    <t>7</t>
  </si>
  <si>
    <t xml:space="preserve"> </t>
  </si>
  <si>
    <t>FACILITY HEALTH CARE STAFF COSTS</t>
  </si>
  <si>
    <t>Subtotal-Facility Health Care Staff Costs</t>
  </si>
  <si>
    <t>COSTS UNDER AGREEMENT</t>
  </si>
  <si>
    <t>Subtotal Under Agreement (Lines 13-15)</t>
  </si>
  <si>
    <t>OTHER HEALTH CARE COSTS</t>
  </si>
  <si>
    <t>Subtotal-Other Health Care Costs (Lines 17-23)</t>
  </si>
  <si>
    <t>FACILITY OVERHEAD-FACILITY COST</t>
  </si>
  <si>
    <t>From</t>
  </si>
  <si>
    <t xml:space="preserve">    Page 2</t>
  </si>
  <si>
    <t>To</t>
  </si>
  <si>
    <t>Subtotal-Facility Costs (Lines 26-36)</t>
  </si>
  <si>
    <t>FACILITY OVERHEAD-ADMINISTRATIVE COSTS</t>
  </si>
  <si>
    <t>Subtotal-Administrative Cost (Lines 38-48)</t>
  </si>
  <si>
    <t>Total Overhead (Lines 37 And 49)</t>
  </si>
  <si>
    <t>COST OTHER THAN RHC/FQHC SERVICES</t>
  </si>
  <si>
    <t xml:space="preserve">Subtotal-Cost Other Than RHC/FQHC (Lines 51-56) </t>
  </si>
  <si>
    <t>RECLASSIFICATIONS</t>
  </si>
  <si>
    <t>WORKSHEET A-1</t>
  </si>
  <si>
    <t>CODE</t>
  </si>
  <si>
    <t xml:space="preserve">                            INCREASE</t>
  </si>
  <si>
    <t xml:space="preserve">                            DECREASE</t>
  </si>
  <si>
    <t>COST</t>
  </si>
  <si>
    <t>LINE</t>
  </si>
  <si>
    <t>EXPLANATION OF ENTRY</t>
  </si>
  <si>
    <t>(1)</t>
  </si>
  <si>
    <t>CENTER</t>
  </si>
  <si>
    <t>NO.</t>
  </si>
  <si>
    <t>AMOUNT (2)</t>
  </si>
  <si>
    <t>TOTAL RECLASSIFICATIONS (Sum of Column 4</t>
  </si>
  <si>
    <t>must equal sum of Column 7)</t>
  </si>
  <si>
    <t>(1)   A letter (A, B, etc.) must be entered on each line to identify each reclassification entry.</t>
  </si>
  <si>
    <t>(2)   Transfer to Worksheet A, Col 4, line as appropriate.</t>
  </si>
  <si>
    <t>ADJUSTMENTS TO EXPENSES</t>
  </si>
  <si>
    <t>WORKSHEET A-2</t>
  </si>
  <si>
    <t>Basis for</t>
  </si>
  <si>
    <t>Expense Classification on Worksheet A</t>
  </si>
  <si>
    <t>from which amount is to be deducted</t>
  </si>
  <si>
    <t>Description (1)</t>
  </si>
  <si>
    <t xml:space="preserve">  ment</t>
  </si>
  <si>
    <t>or to which the amount is to be added</t>
  </si>
  <si>
    <t xml:space="preserve">    (2)</t>
  </si>
  <si>
    <t>Amount</t>
  </si>
  <si>
    <t xml:space="preserve">                 Cost Center</t>
  </si>
  <si>
    <t>Line No.</t>
  </si>
  <si>
    <t xml:space="preserve">                          3</t>
  </si>
  <si>
    <t>B</t>
  </si>
  <si>
    <t xml:space="preserve">          Depreciation</t>
  </si>
  <si>
    <t xml:space="preserve"> 12  Total</t>
  </si>
  <si>
    <t>(2)  Basis for adjustment (SEE INSTRUCTIONS)</t>
  </si>
  <si>
    <t xml:space="preserve">        A.  Costs - if cost, including applicable overhead, can be determined.</t>
  </si>
  <si>
    <t xml:space="preserve">        B.  Amount Received - if cost cannot be determined.</t>
  </si>
  <si>
    <t>WORKSHEET B</t>
  </si>
  <si>
    <t>PARTS I &amp; II</t>
  </si>
  <si>
    <t>PART I - VISITS AND PRODUCTIVITY</t>
  </si>
  <si>
    <t>Part A - Visits And Productivity</t>
  </si>
  <si>
    <t>Number of</t>
  </si>
  <si>
    <t>Minimum</t>
  </si>
  <si>
    <t>Greater of</t>
  </si>
  <si>
    <t>Productivity</t>
  </si>
  <si>
    <t>Visits</t>
  </si>
  <si>
    <t>Col. 2 or</t>
  </si>
  <si>
    <t>Positions</t>
  </si>
  <si>
    <t xml:space="preserve"> Personnel</t>
  </si>
  <si>
    <t>Standard</t>
  </si>
  <si>
    <t>(Col. 1 x Col. 3)</t>
  </si>
  <si>
    <t>Col. 4</t>
  </si>
  <si>
    <t>1. Physicians</t>
  </si>
  <si>
    <t>2. Physician Assistants</t>
  </si>
  <si>
    <t>3. Nurse Practitioners</t>
  </si>
  <si>
    <t>4.  Subtotal (Sum of lines 1-3)</t>
  </si>
  <si>
    <t>5. Visiting Nurse</t>
  </si>
  <si>
    <t>6. Clinical Psychologist</t>
  </si>
  <si>
    <t>7. Clinical Social Worker</t>
  </si>
  <si>
    <t>8. Total Staff</t>
  </si>
  <si>
    <t>PART II - DETERMINATION OF TOTAL ALLOWABLE COST APPLICABLE TO RHC/FQHC SERVICES</t>
  </si>
  <si>
    <t xml:space="preserve">     </t>
  </si>
  <si>
    <t>12. Cost of All Services - excluding overhead - (Sum of Lines 10 and 11)</t>
  </si>
  <si>
    <t>13. Ratio of RHC/FQHC Services (Line 10 Divided by Line 12)</t>
  </si>
  <si>
    <t>14. Total Overhead - (W/S A, Col. 7, Line 50)</t>
  </si>
  <si>
    <t>15. Overhead Applicable to RHC/FQHC Services (Line 13 x Line 14)</t>
  </si>
  <si>
    <t>16. Total Allowable Cost of RHC/FQHC Services (Sum of Lines 10 and 15)</t>
  </si>
  <si>
    <t>WORKSHEET C</t>
  </si>
  <si>
    <t>AMOUNT</t>
  </si>
  <si>
    <t>PAYMENT</t>
  </si>
  <si>
    <t>PART II - DETERMINATION OF TOTAL PAYMENT</t>
  </si>
  <si>
    <t>STATEMENT OF COSTS OF SERVICES</t>
  </si>
  <si>
    <t>SUPPLEMENTAL</t>
  </si>
  <si>
    <t xml:space="preserve">FROM RELATED ORGANIZATIONS </t>
  </si>
  <si>
    <t>WORKSHEET A-2-1</t>
  </si>
  <si>
    <t>PARTS I-III</t>
  </si>
  <si>
    <t xml:space="preserve">          [   ]  No         (If  "Yes", complete Parts II and III )</t>
  </si>
  <si>
    <t>Part II.</t>
  </si>
  <si>
    <t>NET</t>
  </si>
  <si>
    <t xml:space="preserve">    LOCATION AND AMOUNT INCLUDED ON WORKSHEET A, COLUMN 6</t>
  </si>
  <si>
    <t>ALLOWABLE</t>
  </si>
  <si>
    <t>ADJUSTMENT</t>
  </si>
  <si>
    <t>IN COST</t>
  </si>
  <si>
    <t>Cost Center</t>
  </si>
  <si>
    <t xml:space="preserve">    Expense Items</t>
  </si>
  <si>
    <t xml:space="preserve">      AMOUNT</t>
  </si>
  <si>
    <t xml:space="preserve">           4</t>
  </si>
  <si>
    <t>Part III.</t>
  </si>
  <si>
    <t xml:space="preserve">  Interrelationship of facility to related organization (s):     </t>
  </si>
  <si>
    <t>The Secretary, by virtue of the authority granted under section 1814(b)(1) of the Social Security Act, requires the</t>
  </si>
  <si>
    <t xml:space="preserve"> provider to furnish the information requested on Part III of this worksheet.</t>
  </si>
  <si>
    <t xml:space="preserve">ownership or control, represent reasonable costs as determined under section 1861 of the Social Security Act. </t>
  </si>
  <si>
    <t>If the provider does not provide all or any part of the requested information, the cost report is considered</t>
  </si>
  <si>
    <t>incomplete and not acceptable for purposes of claiming reimbursement under title XVIII.</t>
  </si>
  <si>
    <t>RELATED ORGANIZATION (S)</t>
  </si>
  <si>
    <t xml:space="preserve">  Percentage</t>
  </si>
  <si>
    <t xml:space="preserve">      Percentage</t>
  </si>
  <si>
    <t xml:space="preserve">    of</t>
  </si>
  <si>
    <t xml:space="preserve"> Type of</t>
  </si>
  <si>
    <t>Name</t>
  </si>
  <si>
    <t xml:space="preserve">  Ownership</t>
  </si>
  <si>
    <t xml:space="preserve">      Name</t>
  </si>
  <si>
    <t xml:space="preserve">      Ownership</t>
  </si>
  <si>
    <t xml:space="preserve"> Business</t>
  </si>
  <si>
    <t xml:space="preserve">        3</t>
  </si>
  <si>
    <t xml:space="preserve">  4</t>
  </si>
  <si>
    <t xml:space="preserve">      5</t>
  </si>
  <si>
    <t>(1) Use the following symbols to indicate interrelationship to related organizations:</t>
  </si>
  <si>
    <t>A. Individual has financial interest (stockholder, partner, etc.) in both related organization and in the provider;</t>
  </si>
  <si>
    <t>B. Corporation, partnership, or other organization has financial interest in  the provider;</t>
  </si>
  <si>
    <t>C. Provider has financial interest in corporation, partnership, or other organization(s);</t>
  </si>
  <si>
    <t>E. Individual is director, officer, administrator, or key person of the provider and related organization;</t>
  </si>
  <si>
    <t>G. Other (financial or non-financial) specify _____________________________</t>
  </si>
  <si>
    <t xml:space="preserve">From </t>
  </si>
  <si>
    <t xml:space="preserve">To </t>
  </si>
  <si>
    <t>[  ] Yes</t>
  </si>
  <si>
    <t>[  ]  Actual/Final Cost Report</t>
  </si>
  <si>
    <t>Part I.</t>
  </si>
  <si>
    <t>(1)  Description - all line references in this column pertain to CMS Pub. PRM 15-I.</t>
  </si>
  <si>
    <t>PROVIDER NO:</t>
  </si>
  <si>
    <t>PERIOD:</t>
  </si>
  <si>
    <t>WORKSHEET</t>
  </si>
  <si>
    <t>S</t>
  </si>
  <si>
    <t>Intermediary Use Only:</t>
  </si>
  <si>
    <t>[      ]  Initial</t>
  </si>
  <si>
    <t>[     ]  Re-opened</t>
  </si>
  <si>
    <t>[      ]  Desk Reviewed</t>
  </si>
  <si>
    <t>[      ]  Final</t>
  </si>
  <si>
    <t>[     ] Electronic filed cost report</t>
  </si>
  <si>
    <t>Date:</t>
  </si>
  <si>
    <t>Time:</t>
  </si>
  <si>
    <t>Name:</t>
  </si>
  <si>
    <t>Street:</t>
  </si>
  <si>
    <t>P.O. Box:</t>
  </si>
  <si>
    <t>City:</t>
  </si>
  <si>
    <t>State:</t>
  </si>
  <si>
    <t>Zip Code:</t>
  </si>
  <si>
    <t>County:</t>
  </si>
  <si>
    <t>Designation:</t>
  </si>
  <si>
    <t>Reporting Period: From                                                     To</t>
  </si>
  <si>
    <t>Type of Control</t>
  </si>
  <si>
    <t>Type of Provider</t>
  </si>
  <si>
    <t>(see instructions)</t>
  </si>
  <si>
    <t>Date Certified</t>
  </si>
  <si>
    <t>Source of Federal Funds</t>
  </si>
  <si>
    <t>Grant Award Number</t>
  </si>
  <si>
    <t>Names of Physicians Furnishing Services At The Health Facility or Under Agreement</t>
  </si>
  <si>
    <t xml:space="preserve"> Supervisory Physicians</t>
  </si>
  <si>
    <t>Hours of Supervision</t>
  </si>
  <si>
    <t>For Reporting Period</t>
  </si>
  <si>
    <t>From:</t>
  </si>
  <si>
    <t>To:</t>
  </si>
  <si>
    <t>9</t>
  </si>
  <si>
    <t>Does the facility operate as other than a RHC or FQHC? Enter "Y" for yes or "N" for no.</t>
  </si>
  <si>
    <t>10</t>
  </si>
  <si>
    <t>If yes, specify what type of operation. (i.e., physicians office, independent laboratory, etc.)</t>
  </si>
  <si>
    <t>11</t>
  </si>
  <si>
    <t>Identify days and hours by listing the time the facility operates as a RHC or FQHC next to the applicable day</t>
  </si>
  <si>
    <t>11.01</t>
  </si>
  <si>
    <t>Sunday</t>
  </si>
  <si>
    <t>11.02</t>
  </si>
  <si>
    <t>Monday</t>
  </si>
  <si>
    <t>11.03</t>
  </si>
  <si>
    <t>Tuesday</t>
  </si>
  <si>
    <t>11.04</t>
  </si>
  <si>
    <t>Wednesday</t>
  </si>
  <si>
    <t>11.05</t>
  </si>
  <si>
    <t>Thursday</t>
  </si>
  <si>
    <t>11.06</t>
  </si>
  <si>
    <t>Friday</t>
  </si>
  <si>
    <t>11.07</t>
  </si>
  <si>
    <t>Saturday</t>
  </si>
  <si>
    <t>12</t>
  </si>
  <si>
    <t>Identify days and hours by listing the time the facility operates as other than a RHC or FQHC next to the applicable day.</t>
  </si>
  <si>
    <t>12.01</t>
  </si>
  <si>
    <t>12.02</t>
  </si>
  <si>
    <t>12.03</t>
  </si>
  <si>
    <t>12.04</t>
  </si>
  <si>
    <t>12.05</t>
  </si>
  <si>
    <t>12.06</t>
  </si>
  <si>
    <t>12.07</t>
  </si>
  <si>
    <t xml:space="preserve">[      ]  Audited    </t>
  </si>
  <si>
    <t>PART I</t>
  </si>
  <si>
    <t xml:space="preserve"> Costs incurred and adjustments required (as result of transactions with related organizations):</t>
  </si>
  <si>
    <t>Hours of Operation</t>
  </si>
  <si>
    <t xml:space="preserve">  Adjust-</t>
  </si>
  <si>
    <t xml:space="preserve">DETERMINATION OF MEDICAID </t>
  </si>
  <si>
    <t>1.  Total Allowable Cost (W/S B, Part II, Line 16)</t>
  </si>
  <si>
    <t>DETERMINATION OF MEDICAID</t>
  </si>
  <si>
    <t>TOTAL</t>
  </si>
  <si>
    <t xml:space="preserve">       (From Intermediary Records)</t>
  </si>
  <si>
    <t>3.  Physicians Visits Under Agreement (W/S B, Part I , Col 5, Line 9)</t>
  </si>
  <si>
    <t>4.  Total Adjusted Visits (Line 2 +Line 3)</t>
  </si>
  <si>
    <t>5.  Adjusted Cost Per Visit (Line 1 divided by Line 4)</t>
  </si>
  <si>
    <t>07/01/</t>
  </si>
  <si>
    <t>On/After</t>
  </si>
  <si>
    <t xml:space="preserve">Prior to </t>
  </si>
  <si>
    <t xml:space="preserve">8.  MEDICAID RHC/FQHC Cost </t>
  </si>
  <si>
    <t xml:space="preserve">       (Line 6 X Line 7)</t>
  </si>
  <si>
    <t>10. Other Adjustments, including Prospective Payment Amount</t>
  </si>
  <si>
    <t xml:space="preserve">FROM: </t>
  </si>
  <si>
    <t>TO:</t>
  </si>
  <si>
    <t>Date Received:</t>
  </si>
  <si>
    <t xml:space="preserve">Intermediary No. </t>
  </si>
  <si>
    <t>WS A</t>
  </si>
  <si>
    <t>9. Physician Services Under Agreement</t>
  </si>
  <si>
    <t>11. Cost of Other Than RHC/FQHC Services - Excluding overhead (W/S A, Col. 7, Sum of Lines 57 and 61)</t>
  </si>
  <si>
    <t>9.  LESS: PRIMARY PAYOR (Enter as Negative)</t>
  </si>
  <si>
    <t>11.  Net Medicaid Cost (Sum of Lines 8 through 10)</t>
  </si>
  <si>
    <t>13.  Balance Due To/ From The MEDICAID Program (Line 11 - Line 12)</t>
  </si>
  <si>
    <t>12.  Less Payments to RHC/FQHC During Reporting Period (INTERIM PAYMENT) (Enter as Negative)</t>
  </si>
  <si>
    <t>TITLE XIX NO:</t>
  </si>
  <si>
    <t>TITLE XVIII NO:</t>
  </si>
  <si>
    <t>Through</t>
  </si>
  <si>
    <t xml:space="preserve">7.  MEDICAID Covered Visits </t>
  </si>
  <si>
    <t>This report is produced under the authority of the State of Louisiana, Department of Health and Hospitals - Bureau of Health Services Financing</t>
  </si>
  <si>
    <t>MEDICAID OTHER ANCILLARY</t>
  </si>
  <si>
    <t>Total Cost of Services (Other Than Overhead) Sum of Lines 12, 16, 24 and 24.07</t>
  </si>
  <si>
    <t>NON-REIMBURSABLE COST (Specify)</t>
  </si>
  <si>
    <t>Subtotal Non-Reimbursable Cost (Lines 58-60)</t>
  </si>
  <si>
    <t>FEDERALLY QUALIFIED HEALTH CENTER MEDICAID COST REPORTING FORMS</t>
  </si>
  <si>
    <t>Federally Qualified Health Center Worksheet</t>
  </si>
  <si>
    <t>Statistical Data and Certification Statement</t>
  </si>
  <si>
    <t>Check applicable box</t>
  </si>
  <si>
    <t xml:space="preserve">Statistical Data and Certification Statement </t>
  </si>
  <si>
    <t>AND ENDING:</t>
  </si>
  <si>
    <t>FOR THE REPORTING PERIOD BEGINNING:</t>
  </si>
  <si>
    <t>Name and Number of Contract Person:</t>
  </si>
  <si>
    <t>Phone Number</t>
  </si>
  <si>
    <t>Physician</t>
  </si>
  <si>
    <t>Pharmacy</t>
  </si>
  <si>
    <t>Dental</t>
  </si>
  <si>
    <t>Kidmed</t>
  </si>
  <si>
    <t>Rent</t>
  </si>
  <si>
    <t>Insurance</t>
  </si>
  <si>
    <t>Utilities</t>
  </si>
  <si>
    <t>Depreciation-Equipment</t>
  </si>
  <si>
    <t>Legal</t>
  </si>
  <si>
    <t>Accounting</t>
  </si>
  <si>
    <t>Telephone</t>
  </si>
  <si>
    <t>Optometry</t>
  </si>
  <si>
    <t xml:space="preserve">Are there any costs included on Worksheet A which resulted from transactions with related organizations as </t>
  </si>
  <si>
    <t>defined in the Provider Reimbursement Manual, Part I, Chapter 10?</t>
  </si>
  <si>
    <t>(Col 4 Minus Col 5)</t>
  </si>
  <si>
    <t xml:space="preserve">This information is used by the Centers for Medicare &amp; Medicaid Services and its intermediaries in determining </t>
  </si>
  <si>
    <t>that the costs applicable to services, facilities, and supplies furnished by organizations related to you by common</t>
  </si>
  <si>
    <t>of</t>
  </si>
  <si>
    <t>Symbol</t>
  </si>
  <si>
    <t>D. Director, officer, administrator, or key person of the provider or relative of such person has financial interest  in related organization;</t>
  </si>
  <si>
    <t>F. Director, officer, administrator, or key person of related organization or relative of such person has financial interest in facility;</t>
  </si>
  <si>
    <t xml:space="preserve">VISITS AND OVERHEAD COST </t>
  </si>
  <si>
    <t>FOR FQHC SERVICES</t>
  </si>
  <si>
    <t>FTE</t>
  </si>
  <si>
    <t>PART I - DETERMINATION OF RATE FOR FQHC SERVICES</t>
  </si>
  <si>
    <t>24.01</t>
  </si>
  <si>
    <t>24.02</t>
  </si>
  <si>
    <t>24.03</t>
  </si>
  <si>
    <t>24.04</t>
  </si>
  <si>
    <t>24.05</t>
  </si>
  <si>
    <t>24.06</t>
  </si>
  <si>
    <t>24.07</t>
  </si>
  <si>
    <t>Physician Assistant</t>
  </si>
  <si>
    <t>Nurse Practitioner</t>
  </si>
  <si>
    <t>Visiting Nurse</t>
  </si>
  <si>
    <t>Other Nurse</t>
  </si>
  <si>
    <t>Clinical Psychologist</t>
  </si>
  <si>
    <t>Clinical Social Worker</t>
  </si>
  <si>
    <t>Laboratory Technician</t>
  </si>
  <si>
    <t>Other (Specify)</t>
  </si>
  <si>
    <t>Physician Services Under Agreement</t>
  </si>
  <si>
    <t>Physician Supervision Under Agreement</t>
  </si>
  <si>
    <t>Medical Supplies</t>
  </si>
  <si>
    <t>Transportation (Health Care Staff)</t>
  </si>
  <si>
    <t>Depreciation - Medical Equipment</t>
  </si>
  <si>
    <t>Professional Liability Insurance</t>
  </si>
  <si>
    <t>Depreciation - Buildings and Fixtures</t>
  </si>
  <si>
    <t>Depreciation - Equipment</t>
  </si>
  <si>
    <t>Housekeeping and Maintenance</t>
  </si>
  <si>
    <t>Office Salaries</t>
  </si>
  <si>
    <t>Depreciation - Office Equipment</t>
  </si>
  <si>
    <t>Office Supplies</t>
  </si>
  <si>
    <t>Fringe Benefits and Payroll Taxes</t>
  </si>
  <si>
    <t>Property Tax</t>
  </si>
  <si>
    <t>Interest on Mortgage or Loans</t>
  </si>
  <si>
    <t>TOTAL COSTS (Sum Of Lines 25, 50, 57, and 61)</t>
  </si>
  <si>
    <t>Investment income on commingled restricted and unrestricted funds (Chapter 2)</t>
  </si>
  <si>
    <t>Trade, quantity and time discounts on purchases (Chapter 8)</t>
  </si>
  <si>
    <t>Rebates and refunds of expenses (Chapter 8)</t>
  </si>
  <si>
    <t>Rental of building or office space to others</t>
  </si>
  <si>
    <t>Home office costs (Chapter 21)</t>
  </si>
  <si>
    <t>Adjustment resulting from transactions with related organizations (Chapter 10)</t>
  </si>
  <si>
    <t>From Supp. Wkst A-2-1</t>
  </si>
  <si>
    <t>Vending machines</t>
  </si>
  <si>
    <t>Practitioner Assigned by National Health Service Corps</t>
  </si>
  <si>
    <t>Depreciation-Building &amp; Fixtures</t>
  </si>
  <si>
    <t>A</t>
  </si>
  <si>
    <t>TOTALS (sum of lines 1-4) Transfer col. 6, line 1-4 to Wkst. A,col.6 as appropriate)     Transfer Col 6, Line 5 to Wkst. A-2, Col 2, Line 6, Adjustment to Expenses)</t>
  </si>
  <si>
    <t>6.  PPS Encounter Rate for MEDICAID Covered Visits</t>
  </si>
  <si>
    <t>10. Cost of RHC/FQHC Services - excluding overhead - (W/S A, Col. 7, Line 25)</t>
  </si>
  <si>
    <t xml:space="preserve">Subtotal-Medicaid Other Ancillary (Lines 24.01-24.06) </t>
  </si>
  <si>
    <t>AMOUNT (3)</t>
  </si>
  <si>
    <t>(3)   Enter as negative.  Transfer to Worksheet A, Col 4, line as appropriate.</t>
  </si>
  <si>
    <t>[  X  ] Manually submitted cost report</t>
  </si>
  <si>
    <t>FQHC</t>
  </si>
  <si>
    <t>Vendor Number:</t>
  </si>
  <si>
    <t>[   ]  Urban     [   ]  Rural</t>
  </si>
  <si>
    <t>1.01 Contract Physicians</t>
  </si>
  <si>
    <t>8.01 Dentist</t>
  </si>
  <si>
    <t>Reclassi-</t>
  </si>
  <si>
    <t>fications</t>
  </si>
  <si>
    <t>INTENTIONAL MISREPRESENTATION OR FALSIFICATION OF ANY INFORMAITON CONTAINED IN THESE WORKSHEETS MAY BE PUNISHED BY FINE AND /OR IMPRISONMENT UNDER STATE LAW.</t>
  </si>
  <si>
    <t>I, HEREBY CERTIFIED THAT I HAVE READ THE ABOVE STATEMENT AND THAT I HAVE EXAMINED THE ACCOMPANYING WORKSHEETS PREPARED BY:</t>
  </si>
  <si>
    <t>AND TO THE BEST OF MY KNOWLEDGE AND BELIEF, IT IS A TRUE, CORRECT AND COMPLETE STATEMENT PREPARED FROM THE BOOKS AND RECORDS OF THE FQHC IN ACCORDANCE WITH APPLICABLE INSTRUCTIONS, EXCEPT AS NOTED.</t>
  </si>
  <si>
    <t>2.  Greater of Minimum or Actual Visits by Health Care Staff (W/S B, part I, Col. 5, Line 8)</t>
  </si>
  <si>
    <t xml:space="preserve">(As Described in Instructions) and Medicaid Billing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</si>
</sst>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mm/dd/yy;@"/>
    <numFmt numFmtId="166" formatCode="m/d/yyyy;@"/>
  </numFmts>
  <fonts count="5" x14ac:knownFonts="1">
    <font>
      <sz val="10"/>
      <name val="Helv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lightGray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fgColor indexed="8"/>
        <bgColor theme="0" tint="-4.9989318521683403E-2"/>
      </patternFill>
    </fill>
  </fills>
  <borders count="8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n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n">
        <color indexed="64"/>
      </top>
      <bottom style="thick">
        <color theme="6" tint="-0.24994659260841701"/>
      </bottom>
      <diagonal/>
    </border>
    <border>
      <left style="thick">
        <color theme="6" tint="-0.24994659260841701"/>
      </left>
      <right style="thin">
        <color indexed="64"/>
      </right>
      <top style="thick">
        <color theme="6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6" tint="-0.24994659260841701"/>
      </right>
      <top style="thick">
        <color theme="6" tint="-0.24994659260841701"/>
      </top>
      <bottom style="thin">
        <color indexed="64"/>
      </bottom>
      <diagonal/>
    </border>
    <border>
      <left style="thick">
        <color theme="6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6" tint="-0.24994659260841701"/>
      </left>
      <right style="thin">
        <color indexed="64"/>
      </right>
      <top style="thin">
        <color indexed="64"/>
      </top>
      <bottom style="thick">
        <color theme="6" tint="-0.24994659260841701"/>
      </bottom>
      <diagonal/>
    </border>
    <border>
      <left style="thin">
        <color indexed="64"/>
      </left>
      <right style="thick">
        <color theme="6" tint="-0.24994659260841701"/>
      </right>
      <top style="thin">
        <color indexed="64"/>
      </top>
      <bottom style="thick">
        <color theme="6" tint="-0.2499465926084170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</borders>
  <cellStyleXfs count="1">
    <xf numFmtId="164" fontId="0" fillId="0" borderId="0"/>
  </cellStyleXfs>
  <cellXfs count="526">
    <xf numFmtId="164" fontId="0" fillId="0" borderId="0" xfId="0"/>
    <xf numFmtId="164" fontId="1" fillId="0" borderId="1" xfId="0" applyFont="1" applyBorder="1" applyAlignment="1" applyProtection="1">
      <alignment horizontal="left"/>
    </xf>
    <xf numFmtId="164" fontId="1" fillId="0" borderId="0" xfId="0" applyFont="1" applyAlignment="1" applyProtection="1">
      <alignment horizontal="left"/>
    </xf>
    <xf numFmtId="164" fontId="1" fillId="0" borderId="0" xfId="0" applyFont="1" applyAlignment="1">
      <alignment horizontal="left"/>
    </xf>
    <xf numFmtId="164" fontId="1" fillId="0" borderId="0" xfId="0" applyFont="1"/>
    <xf numFmtId="164" fontId="1" fillId="0" borderId="2" xfId="0" applyFont="1" applyBorder="1"/>
    <xf numFmtId="164" fontId="1" fillId="0" borderId="3" xfId="0" applyFont="1" applyBorder="1"/>
    <xf numFmtId="164" fontId="1" fillId="0" borderId="4" xfId="0" applyFont="1" applyBorder="1"/>
    <xf numFmtId="164" fontId="1" fillId="0" borderId="0" xfId="0" applyFont="1" applyBorder="1"/>
    <xf numFmtId="164" fontId="1" fillId="0" borderId="5" xfId="0" applyFont="1" applyBorder="1"/>
    <xf numFmtId="164" fontId="1" fillId="0" borderId="0" xfId="0" applyFont="1" applyAlignment="1">
      <alignment horizontal="right"/>
    </xf>
    <xf numFmtId="164" fontId="1" fillId="0" borderId="6" xfId="0" applyFont="1" applyBorder="1"/>
    <xf numFmtId="164" fontId="1" fillId="0" borderId="6" xfId="0" applyFont="1" applyBorder="1" applyAlignment="1" applyProtection="1">
      <alignment horizontal="left"/>
    </xf>
    <xf numFmtId="164" fontId="1" fillId="0" borderId="7" xfId="0" applyFont="1" applyBorder="1"/>
    <xf numFmtId="164" fontId="1" fillId="0" borderId="7" xfId="0" applyFont="1" applyBorder="1" applyAlignment="1" applyProtection="1">
      <alignment horizontal="left"/>
    </xf>
    <xf numFmtId="0" fontId="2" fillId="0" borderId="0" xfId="0" applyNumberFormat="1" applyFont="1" applyProtection="1"/>
    <xf numFmtId="0" fontId="1" fillId="0" borderId="0" xfId="0" applyNumberFormat="1" applyFont="1"/>
    <xf numFmtId="164" fontId="1" fillId="0" borderId="5" xfId="0" applyFont="1" applyBorder="1" applyAlignment="1" applyProtection="1">
      <alignment horizontal="left"/>
    </xf>
    <xf numFmtId="164" fontId="1" fillId="0" borderId="8" xfId="0" applyFont="1" applyBorder="1" applyAlignment="1" applyProtection="1">
      <alignment horizontal="left"/>
    </xf>
    <xf numFmtId="164" fontId="1" fillId="0" borderId="8" xfId="0" applyFont="1" applyBorder="1"/>
    <xf numFmtId="164" fontId="1" fillId="0" borderId="1" xfId="0" applyFont="1" applyBorder="1"/>
    <xf numFmtId="164" fontId="1" fillId="0" borderId="7" xfId="0" applyFont="1" applyBorder="1" applyAlignment="1">
      <alignment horizontal="center"/>
    </xf>
    <xf numFmtId="164" fontId="1" fillId="0" borderId="9" xfId="0" applyFont="1" applyBorder="1" applyAlignment="1" applyProtection="1">
      <alignment horizontal="left"/>
    </xf>
    <xf numFmtId="164" fontId="1" fillId="0" borderId="10" xfId="0" applyFont="1" applyBorder="1" applyAlignment="1">
      <alignment horizontal="center"/>
    </xf>
    <xf numFmtId="164" fontId="1" fillId="0" borderId="0" xfId="0" applyFont="1" applyBorder="1" applyAlignment="1" applyProtection="1">
      <alignment horizontal="left"/>
    </xf>
    <xf numFmtId="164" fontId="1" fillId="0" borderId="4" xfId="0" applyFont="1" applyBorder="1" applyAlignment="1" applyProtection="1">
      <alignment horizontal="left"/>
    </xf>
    <xf numFmtId="164" fontId="1" fillId="0" borderId="11" xfId="0" applyFont="1" applyBorder="1" applyAlignment="1" applyProtection="1">
      <alignment horizontal="left"/>
    </xf>
    <xf numFmtId="164" fontId="1" fillId="0" borderId="12" xfId="0" applyFont="1" applyBorder="1" applyAlignment="1" applyProtection="1">
      <alignment horizontal="right"/>
    </xf>
    <xf numFmtId="164" fontId="1" fillId="0" borderId="11" xfId="0" applyFont="1" applyBorder="1"/>
    <xf numFmtId="164" fontId="1" fillId="0" borderId="9" xfId="0" applyFont="1" applyBorder="1" applyAlignment="1" applyProtection="1">
      <alignment horizontal="right"/>
    </xf>
    <xf numFmtId="164" fontId="1" fillId="0" borderId="3" xfId="0" applyFont="1" applyBorder="1" applyAlignment="1" applyProtection="1">
      <alignment horizontal="left"/>
    </xf>
    <xf numFmtId="164" fontId="1" fillId="0" borderId="13" xfId="0" applyFont="1" applyBorder="1"/>
    <xf numFmtId="164" fontId="1" fillId="0" borderId="9" xfId="0" applyFont="1" applyBorder="1"/>
    <xf numFmtId="164" fontId="1" fillId="0" borderId="3" xfId="0" applyFont="1" applyBorder="1" applyAlignment="1" applyProtection="1">
      <alignment horizontal="right"/>
    </xf>
    <xf numFmtId="164" fontId="1" fillId="0" borderId="14" xfId="0" applyFont="1" applyBorder="1" applyAlignment="1" applyProtection="1">
      <alignment horizontal="right"/>
    </xf>
    <xf numFmtId="164" fontId="1" fillId="0" borderId="0" xfId="0" applyFont="1" applyBorder="1" applyAlignment="1" applyProtection="1">
      <alignment horizontal="right"/>
    </xf>
    <xf numFmtId="164" fontId="1" fillId="0" borderId="11" xfId="0" applyFont="1" applyBorder="1" applyAlignment="1">
      <alignment horizontal="center"/>
    </xf>
    <xf numFmtId="164" fontId="1" fillId="0" borderId="11" xfId="0" applyFont="1" applyBorder="1" applyAlignment="1" applyProtection="1">
      <alignment horizontal="center"/>
    </xf>
    <xf numFmtId="164" fontId="1" fillId="0" borderId="15" xfId="0" applyFont="1" applyBorder="1" applyAlignment="1" applyProtection="1">
      <alignment horizontal="left"/>
    </xf>
    <xf numFmtId="164" fontId="1" fillId="0" borderId="16" xfId="0" applyFont="1" applyBorder="1" applyAlignment="1">
      <alignment horizontal="center"/>
    </xf>
    <xf numFmtId="164" fontId="1" fillId="0" borderId="10" xfId="0" applyFont="1" applyBorder="1"/>
    <xf numFmtId="164" fontId="1" fillId="0" borderId="3" xfId="0" applyFont="1" applyBorder="1" applyAlignment="1">
      <alignment horizontal="center"/>
    </xf>
    <xf numFmtId="164" fontId="1" fillId="0" borderId="17" xfId="0" applyFont="1" applyBorder="1" applyAlignment="1">
      <alignment horizontal="center"/>
    </xf>
    <xf numFmtId="164" fontId="1" fillId="0" borderId="12" xfId="0" applyFont="1" applyBorder="1" applyAlignment="1" applyProtection="1">
      <alignment horizontal="left"/>
    </xf>
    <xf numFmtId="164" fontId="1" fillId="0" borderId="12" xfId="0" applyFont="1" applyBorder="1" applyAlignment="1">
      <alignment horizontal="center"/>
    </xf>
    <xf numFmtId="164" fontId="1" fillId="0" borderId="18" xfId="0" applyFont="1" applyBorder="1"/>
    <xf numFmtId="164" fontId="1" fillId="0" borderId="18" xfId="0" applyFont="1" applyBorder="1" applyAlignment="1">
      <alignment horizontal="center"/>
    </xf>
    <xf numFmtId="164" fontId="1" fillId="0" borderId="19" xfId="0" applyFont="1" applyBorder="1" applyAlignment="1">
      <alignment horizontal="center"/>
    </xf>
    <xf numFmtId="164" fontId="1" fillId="0" borderId="17" xfId="0" applyFont="1" applyBorder="1"/>
    <xf numFmtId="164" fontId="1" fillId="0" borderId="12" xfId="0" applyFont="1" applyBorder="1"/>
    <xf numFmtId="164" fontId="1" fillId="0" borderId="20" xfId="0" applyFont="1" applyBorder="1" applyAlignment="1" applyProtection="1">
      <alignment horizontal="left"/>
    </xf>
    <xf numFmtId="164" fontId="1" fillId="0" borderId="21" xfId="0" applyFont="1" applyBorder="1" applyAlignment="1" applyProtection="1">
      <alignment horizontal="left"/>
    </xf>
    <xf numFmtId="164" fontId="1" fillId="0" borderId="21" xfId="0" applyFont="1" applyBorder="1" applyAlignment="1">
      <alignment horizontal="center"/>
    </xf>
    <xf numFmtId="164" fontId="1" fillId="0" borderId="21" xfId="0" applyFont="1" applyBorder="1"/>
    <xf numFmtId="164" fontId="1" fillId="0" borderId="22" xfId="0" applyFont="1" applyBorder="1" applyAlignment="1" applyProtection="1">
      <alignment horizontal="center"/>
    </xf>
    <xf numFmtId="164" fontId="1" fillId="0" borderId="23" xfId="0" applyFont="1" applyBorder="1" applyAlignment="1" applyProtection="1">
      <alignment horizontal="right"/>
    </xf>
    <xf numFmtId="164" fontId="1" fillId="0" borderId="24" xfId="0" applyFont="1" applyBorder="1"/>
    <xf numFmtId="164" fontId="1" fillId="0" borderId="8" xfId="0" applyFont="1" applyBorder="1" applyAlignment="1" applyProtection="1">
      <alignment horizontal="center"/>
    </xf>
    <xf numFmtId="164" fontId="1" fillId="0" borderId="23" xfId="0" applyFont="1" applyBorder="1"/>
    <xf numFmtId="164" fontId="1" fillId="0" borderId="25" xfId="0" applyFont="1" applyBorder="1"/>
    <xf numFmtId="164" fontId="1" fillId="0" borderId="0" xfId="0" applyFont="1" applyAlignment="1">
      <alignment horizontal="center"/>
    </xf>
    <xf numFmtId="164" fontId="1" fillId="0" borderId="26" xfId="0" applyFont="1" applyBorder="1"/>
    <xf numFmtId="164" fontId="1" fillId="0" borderId="4" xfId="0" applyFont="1" applyBorder="1" applyAlignment="1">
      <alignment horizontal="center"/>
    </xf>
    <xf numFmtId="164" fontId="1" fillId="0" borderId="16" xfId="0" applyFont="1" applyBorder="1"/>
    <xf numFmtId="164" fontId="3" fillId="0" borderId="0" xfId="0" applyFont="1"/>
    <xf numFmtId="164" fontId="3" fillId="0" borderId="0" xfId="0" applyFont="1" applyBorder="1"/>
    <xf numFmtId="164" fontId="1" fillId="0" borderId="27" xfId="0" applyFont="1" applyBorder="1"/>
    <xf numFmtId="164" fontId="1" fillId="0" borderId="28" xfId="0" applyFont="1" applyBorder="1" applyAlignment="1" applyProtection="1">
      <alignment horizontal="centerContinuous"/>
    </xf>
    <xf numFmtId="164" fontId="1" fillId="0" borderId="1" xfId="0" applyFont="1" applyBorder="1" applyAlignment="1" applyProtection="1">
      <alignment horizontal="centerContinuous"/>
    </xf>
    <xf numFmtId="164" fontId="1" fillId="0" borderId="29" xfId="0" applyFont="1" applyBorder="1"/>
    <xf numFmtId="164" fontId="1" fillId="0" borderId="30" xfId="0" applyFont="1" applyBorder="1" applyAlignment="1" applyProtection="1">
      <alignment horizontal="centerContinuous"/>
    </xf>
    <xf numFmtId="164" fontId="1" fillId="0" borderId="0" xfId="0" applyFont="1" applyAlignment="1">
      <alignment horizontal="centerContinuous"/>
    </xf>
    <xf numFmtId="164" fontId="1" fillId="0" borderId="9" xfId="0" quotePrefix="1" applyFont="1" applyBorder="1" applyAlignment="1">
      <alignment horizontal="right"/>
    </xf>
    <xf numFmtId="164" fontId="1" fillId="0" borderId="13" xfId="0" quotePrefix="1" applyFont="1" applyBorder="1" applyAlignment="1">
      <alignment horizontal="right"/>
    </xf>
    <xf numFmtId="164" fontId="1" fillId="0" borderId="12" xfId="0" quotePrefix="1" applyFont="1" applyBorder="1" applyAlignment="1">
      <alignment horizontal="right"/>
    </xf>
    <xf numFmtId="164" fontId="1" fillId="0" borderId="5" xfId="0" applyFont="1" applyBorder="1" applyAlignment="1">
      <alignment horizontal="left"/>
    </xf>
    <xf numFmtId="164" fontId="1" fillId="0" borderId="11" xfId="0" quotePrefix="1" applyFont="1" applyBorder="1" applyAlignment="1">
      <alignment horizontal="right"/>
    </xf>
    <xf numFmtId="164" fontId="1" fillId="0" borderId="18" xfId="0" quotePrefix="1" applyFont="1" applyBorder="1" applyAlignment="1">
      <alignment horizontal="right"/>
    </xf>
    <xf numFmtId="164" fontId="1" fillId="0" borderId="4" xfId="0" applyFont="1" applyBorder="1" applyAlignment="1">
      <alignment horizontal="left"/>
    </xf>
    <xf numFmtId="164" fontId="1" fillId="0" borderId="10" xfId="0" quotePrefix="1" applyFont="1" applyBorder="1" applyAlignment="1">
      <alignment horizontal="right"/>
    </xf>
    <xf numFmtId="164" fontId="1" fillId="0" borderId="14" xfId="0" applyFont="1" applyBorder="1"/>
    <xf numFmtId="164" fontId="1" fillId="0" borderId="1" xfId="0" applyFont="1" applyBorder="1" applyAlignment="1" applyProtection="1"/>
    <xf numFmtId="164" fontId="1" fillId="0" borderId="31" xfId="0" applyFont="1" applyBorder="1"/>
    <xf numFmtId="164" fontId="1" fillId="0" borderId="0" xfId="0" applyFont="1" applyAlignment="1" applyProtection="1"/>
    <xf numFmtId="164" fontId="1" fillId="0" borderId="32" xfId="0" applyFont="1" applyBorder="1"/>
    <xf numFmtId="164" fontId="1" fillId="0" borderId="0" xfId="0" applyFont="1" applyBorder="1" applyAlignment="1">
      <alignment horizontal="left"/>
    </xf>
    <xf numFmtId="164" fontId="1" fillId="0" borderId="8" xfId="0" applyFont="1" applyBorder="1" applyAlignment="1"/>
    <xf numFmtId="164" fontId="1" fillId="0" borderId="33" xfId="0" applyFont="1" applyBorder="1"/>
    <xf numFmtId="164" fontId="1" fillId="0" borderId="0" xfId="0" applyFont="1" applyAlignment="1"/>
    <xf numFmtId="164" fontId="1" fillId="0" borderId="32" xfId="0" applyFont="1" applyBorder="1" applyAlignment="1" applyProtection="1">
      <alignment horizontal="center"/>
    </xf>
    <xf numFmtId="164" fontId="1" fillId="0" borderId="34" xfId="0" applyFont="1" applyBorder="1" applyAlignment="1" applyProtection="1">
      <alignment horizontal="center"/>
    </xf>
    <xf numFmtId="164" fontId="1" fillId="0" borderId="35" xfId="0" applyFont="1" applyBorder="1" applyAlignment="1" applyProtection="1">
      <alignment horizontal="center"/>
    </xf>
    <xf numFmtId="164" fontId="1" fillId="0" borderId="33" xfId="0" applyFont="1" applyBorder="1" applyAlignment="1" applyProtection="1">
      <alignment horizontal="center"/>
    </xf>
    <xf numFmtId="164" fontId="1" fillId="0" borderId="36" xfId="0" applyFont="1" applyBorder="1" applyAlignment="1" applyProtection="1">
      <alignment horizontal="center"/>
    </xf>
    <xf numFmtId="164" fontId="1" fillId="0" borderId="37" xfId="0" applyFont="1" applyBorder="1" applyAlignment="1" applyProtection="1">
      <alignment horizontal="center"/>
    </xf>
    <xf numFmtId="164" fontId="1" fillId="0" borderId="3" xfId="0" applyFont="1" applyBorder="1" applyAlignment="1">
      <alignment horizontal="left"/>
    </xf>
    <xf numFmtId="164" fontId="1" fillId="0" borderId="8" xfId="0" applyFont="1" applyBorder="1" applyAlignment="1" applyProtection="1"/>
    <xf numFmtId="164" fontId="1" fillId="0" borderId="33" xfId="0" applyFont="1" applyBorder="1" applyAlignment="1" applyProtection="1">
      <alignment horizontal="left"/>
    </xf>
    <xf numFmtId="164" fontId="1" fillId="2" borderId="33" xfId="0" applyFont="1" applyFill="1" applyBorder="1"/>
    <xf numFmtId="164" fontId="1" fillId="2" borderId="8" xfId="0" applyFont="1" applyFill="1" applyBorder="1"/>
    <xf numFmtId="3" fontId="1" fillId="0" borderId="33" xfId="0" applyNumberFormat="1" applyFont="1" applyBorder="1"/>
    <xf numFmtId="164" fontId="1" fillId="0" borderId="16" xfId="0" applyNumberFormat="1" applyFont="1" applyBorder="1" applyAlignment="1" applyProtection="1"/>
    <xf numFmtId="3" fontId="1" fillId="2" borderId="33" xfId="0" applyNumberFormat="1" applyFont="1" applyFill="1" applyBorder="1"/>
    <xf numFmtId="164" fontId="1" fillId="0" borderId="32" xfId="0" applyFont="1" applyBorder="1" applyAlignment="1" applyProtection="1">
      <alignment horizontal="left"/>
    </xf>
    <xf numFmtId="3" fontId="1" fillId="0" borderId="32" xfId="0" applyNumberFormat="1" applyFont="1" applyBorder="1"/>
    <xf numFmtId="164" fontId="1" fillId="0" borderId="0" xfId="0" applyFont="1" applyBorder="1" applyAlignment="1" applyProtection="1"/>
    <xf numFmtId="164" fontId="1" fillId="0" borderId="0" xfId="0" applyFont="1" applyBorder="1" applyAlignment="1"/>
    <xf numFmtId="164" fontId="1" fillId="0" borderId="1" xfId="0" applyNumberFormat="1" applyFont="1" applyBorder="1" applyAlignment="1" applyProtection="1"/>
    <xf numFmtId="164" fontId="1" fillId="0" borderId="28" xfId="0" applyFont="1" applyBorder="1" applyAlignment="1" applyProtection="1">
      <alignment horizontal="left"/>
    </xf>
    <xf numFmtId="164" fontId="1" fillId="0" borderId="0" xfId="0" applyNumberFormat="1" applyFont="1" applyAlignment="1"/>
    <xf numFmtId="164" fontId="1" fillId="0" borderId="30" xfId="0" applyFont="1" applyBorder="1"/>
    <xf numFmtId="164" fontId="1" fillId="0" borderId="30" xfId="0" applyFont="1" applyBorder="1" applyAlignment="1" applyProtection="1">
      <alignment horizontal="left"/>
    </xf>
    <xf numFmtId="164" fontId="1" fillId="0" borderId="1" xfId="0" applyNumberFormat="1" applyFont="1" applyBorder="1" applyAlignment="1"/>
    <xf numFmtId="164" fontId="1" fillId="0" borderId="38" xfId="0" applyFont="1" applyBorder="1" applyAlignment="1" applyProtection="1">
      <alignment horizontal="center"/>
    </xf>
    <xf numFmtId="164" fontId="1" fillId="0" borderId="25" xfId="0" applyFont="1" applyBorder="1" applyAlignment="1" applyProtection="1">
      <alignment horizontal="left"/>
    </xf>
    <xf numFmtId="164" fontId="1" fillId="0" borderId="39" xfId="0" applyFont="1" applyBorder="1"/>
    <xf numFmtId="164" fontId="1" fillId="0" borderId="40" xfId="0" applyFont="1" applyBorder="1"/>
    <xf numFmtId="164" fontId="1" fillId="0" borderId="31" xfId="0" applyFont="1" applyBorder="1" applyAlignment="1" applyProtection="1">
      <alignment horizontal="center"/>
    </xf>
    <xf numFmtId="164" fontId="1" fillId="0" borderId="0" xfId="0" applyFont="1" applyAlignment="1" applyProtection="1">
      <alignment horizontal="center"/>
    </xf>
    <xf numFmtId="164" fontId="1" fillId="0" borderId="40" xfId="0" applyFont="1" applyBorder="1" applyAlignment="1" applyProtection="1">
      <alignment horizontal="center"/>
    </xf>
    <xf numFmtId="164" fontId="1" fillId="0" borderId="8" xfId="0" applyNumberFormat="1" applyFont="1" applyBorder="1" applyAlignment="1"/>
    <xf numFmtId="164" fontId="1" fillId="0" borderId="41" xfId="0" applyFont="1" applyBorder="1" applyAlignment="1" applyProtection="1">
      <alignment horizontal="center"/>
    </xf>
    <xf numFmtId="164" fontId="1" fillId="0" borderId="33" xfId="0" applyNumberFormat="1" applyFont="1" applyBorder="1" applyAlignment="1" applyProtection="1">
      <alignment horizontal="center"/>
    </xf>
    <xf numFmtId="164" fontId="1" fillId="0" borderId="33" xfId="0" applyFont="1" applyBorder="1" applyAlignment="1">
      <alignment horizontal="center"/>
    </xf>
    <xf numFmtId="164" fontId="1" fillId="0" borderId="25" xfId="0" applyFont="1" applyBorder="1" applyAlignment="1" applyProtection="1">
      <alignment horizontal="center"/>
    </xf>
    <xf numFmtId="3" fontId="1" fillId="0" borderId="0" xfId="0" applyNumberFormat="1" applyFont="1" applyBorder="1"/>
    <xf numFmtId="164" fontId="1" fillId="0" borderId="32" xfId="0" applyNumberFormat="1" applyFont="1" applyBorder="1" applyAlignment="1" applyProtection="1">
      <alignment horizontal="center"/>
    </xf>
    <xf numFmtId="164" fontId="1" fillId="0" borderId="33" xfId="0" applyNumberFormat="1" applyFont="1" applyBorder="1" applyAlignment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/>
    <xf numFmtId="164" fontId="1" fillId="0" borderId="0" xfId="0" applyNumberFormat="1" applyFont="1" applyAlignment="1">
      <alignment horizontal="left"/>
    </xf>
    <xf numFmtId="164" fontId="1" fillId="0" borderId="42" xfId="0" applyFont="1" applyBorder="1"/>
    <xf numFmtId="164" fontId="1" fillId="0" borderId="42" xfId="0" applyFont="1" applyBorder="1" applyAlignment="1" applyProtection="1">
      <alignment horizontal="left"/>
    </xf>
    <xf numFmtId="164" fontId="1" fillId="0" borderId="0" xfId="0" quotePrefix="1" applyFont="1" applyAlignment="1" applyProtection="1">
      <alignment horizontal="left"/>
    </xf>
    <xf numFmtId="164" fontId="1" fillId="0" borderId="32" xfId="0" applyFont="1" applyBorder="1" applyAlignment="1">
      <alignment horizontal="left"/>
    </xf>
    <xf numFmtId="164" fontId="1" fillId="0" borderId="1" xfId="0" applyFont="1" applyBorder="1" applyAlignment="1" applyProtection="1">
      <alignment horizontal="center"/>
    </xf>
    <xf numFmtId="164" fontId="1" fillId="2" borderId="0" xfId="0" applyFont="1" applyFill="1"/>
    <xf numFmtId="164" fontId="1" fillId="2" borderId="32" xfId="0" applyFont="1" applyFill="1" applyBorder="1"/>
    <xf numFmtId="164" fontId="3" fillId="0" borderId="0" xfId="0" applyFont="1" applyBorder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1" fillId="0" borderId="0" xfId="0" applyFont="1" applyBorder="1" applyAlignment="1">
      <alignment horizontal="center"/>
    </xf>
    <xf numFmtId="164" fontId="1" fillId="0" borderId="43" xfId="0" applyFont="1" applyBorder="1" applyAlignment="1" applyProtection="1">
      <alignment horizontal="center"/>
    </xf>
    <xf numFmtId="164" fontId="1" fillId="0" borderId="43" xfId="0" applyFont="1" applyBorder="1"/>
    <xf numFmtId="164" fontId="1" fillId="0" borderId="0" xfId="0" applyFont="1" applyBorder="1" applyAlignment="1" applyProtection="1">
      <alignment horizontal="center"/>
    </xf>
    <xf numFmtId="164" fontId="1" fillId="0" borderId="1" xfId="0" applyFont="1" applyBorder="1" applyAlignment="1">
      <alignment horizontal="right"/>
    </xf>
    <xf numFmtId="164" fontId="1" fillId="0" borderId="1" xfId="0" applyFont="1" applyBorder="1" applyAlignment="1">
      <alignment horizontal="left"/>
    </xf>
    <xf numFmtId="164" fontId="1" fillId="0" borderId="31" xfId="0" applyFont="1" applyBorder="1" applyAlignment="1">
      <alignment horizontal="center"/>
    </xf>
    <xf numFmtId="164" fontId="1" fillId="0" borderId="25" xfId="0" applyFont="1" applyBorder="1" applyAlignment="1">
      <alignment horizontal="center"/>
    </xf>
    <xf numFmtId="164" fontId="1" fillId="0" borderId="35" xfId="0" applyFont="1" applyBorder="1"/>
    <xf numFmtId="164" fontId="1" fillId="0" borderId="31" xfId="0" applyFont="1" applyBorder="1" applyAlignment="1" applyProtection="1">
      <alignment horizontal="left"/>
    </xf>
    <xf numFmtId="164" fontId="1" fillId="0" borderId="31" xfId="0" applyFont="1" applyBorder="1" applyAlignment="1">
      <alignment horizontal="left"/>
    </xf>
    <xf numFmtId="164" fontId="1" fillId="0" borderId="1" xfId="0" applyFont="1" applyBorder="1" applyProtection="1"/>
    <xf numFmtId="164" fontId="1" fillId="0" borderId="8" xfId="0" applyFont="1" applyBorder="1" applyAlignment="1">
      <alignment horizontal="left"/>
    </xf>
    <xf numFmtId="164" fontId="1" fillId="3" borderId="8" xfId="0" applyFont="1" applyFill="1" applyBorder="1"/>
    <xf numFmtId="164" fontId="1" fillId="3" borderId="32" xfId="0" applyFont="1" applyFill="1" applyBorder="1"/>
    <xf numFmtId="164" fontId="1" fillId="3" borderId="33" xfId="0" applyFont="1" applyFill="1" applyBorder="1"/>
    <xf numFmtId="0" fontId="4" fillId="0" borderId="28" xfId="0" applyNumberFormat="1" applyFont="1" applyBorder="1" applyProtection="1"/>
    <xf numFmtId="0" fontId="4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31" xfId="0" applyNumberFormat="1" applyFont="1" applyBorder="1" applyProtection="1"/>
    <xf numFmtId="0" fontId="4" fillId="0" borderId="30" xfId="0" applyNumberFormat="1" applyFont="1" applyBorder="1" applyProtection="1"/>
    <xf numFmtId="0" fontId="4" fillId="0" borderId="0" xfId="0" applyNumberFormat="1" applyFont="1" applyProtection="1"/>
    <xf numFmtId="0" fontId="2" fillId="0" borderId="42" xfId="0" applyNumberFormat="1" applyFont="1" applyBorder="1" applyProtection="1"/>
    <xf numFmtId="0" fontId="2" fillId="0" borderId="8" xfId="0" applyNumberFormat="1" applyFont="1" applyBorder="1" applyProtection="1"/>
    <xf numFmtId="0" fontId="2" fillId="0" borderId="33" xfId="0" applyNumberFormat="1" applyFont="1" applyBorder="1" applyProtection="1"/>
    <xf numFmtId="0" fontId="4" fillId="0" borderId="44" xfId="0" applyNumberFormat="1" applyFont="1" applyBorder="1" applyProtection="1"/>
    <xf numFmtId="0" fontId="2" fillId="0" borderId="25" xfId="0" applyNumberFormat="1" applyFont="1" applyBorder="1" applyProtection="1"/>
    <xf numFmtId="0" fontId="2" fillId="0" borderId="39" xfId="0" applyNumberFormat="1" applyFont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5" fontId="2" fillId="0" borderId="32" xfId="0" applyNumberFormat="1" applyFont="1" applyBorder="1" applyAlignment="1" applyProtection="1">
      <alignment horizontal="center"/>
    </xf>
    <xf numFmtId="165" fontId="2" fillId="0" borderId="8" xfId="0" quotePrefix="1" applyNumberFormat="1" applyFont="1" applyBorder="1" applyAlignment="1" applyProtection="1">
      <alignment horizontal="center"/>
    </xf>
    <xf numFmtId="165" fontId="2" fillId="0" borderId="33" xfId="0" quotePrefix="1" applyNumberFormat="1" applyFont="1" applyBorder="1" applyAlignment="1" applyProtection="1">
      <alignment horizontal="center"/>
    </xf>
    <xf numFmtId="0" fontId="2" fillId="0" borderId="44" xfId="0" applyNumberFormat="1" applyFont="1" applyBorder="1" applyProtection="1"/>
    <xf numFmtId="0" fontId="2" fillId="0" borderId="42" xfId="0" applyNumberFormat="1" applyFont="1" applyBorder="1" applyAlignment="1" applyProtection="1">
      <alignment horizontal="right"/>
    </xf>
    <xf numFmtId="164" fontId="1" fillId="0" borderId="0" xfId="0" applyFont="1" applyAlignment="1">
      <alignment wrapText="1"/>
    </xf>
    <xf numFmtId="164" fontId="1" fillId="0" borderId="1" xfId="0" applyFont="1" applyBorder="1" applyAlignment="1">
      <alignment wrapText="1"/>
    </xf>
    <xf numFmtId="164" fontId="1" fillId="0" borderId="32" xfId="0" applyFont="1" applyBorder="1" applyAlignment="1" applyProtection="1">
      <alignment horizontal="center" wrapText="1"/>
    </xf>
    <xf numFmtId="164" fontId="1" fillId="0" borderId="33" xfId="0" applyFont="1" applyBorder="1" applyAlignment="1" applyProtection="1">
      <alignment horizontal="center" wrapText="1"/>
    </xf>
    <xf numFmtId="3" fontId="1" fillId="0" borderId="33" xfId="0" applyNumberFormat="1" applyFont="1" applyBorder="1" applyAlignment="1">
      <alignment wrapText="1"/>
    </xf>
    <xf numFmtId="164" fontId="1" fillId="0" borderId="33" xfId="0" applyFont="1" applyBorder="1" applyAlignment="1">
      <alignment wrapText="1"/>
    </xf>
    <xf numFmtId="164" fontId="1" fillId="0" borderId="32" xfId="0" applyFont="1" applyBorder="1" applyAlignment="1">
      <alignment wrapText="1"/>
    </xf>
    <xf numFmtId="164" fontId="1" fillId="0" borderId="0" xfId="0" applyFont="1" applyBorder="1" applyAlignment="1">
      <alignment wrapText="1"/>
    </xf>
    <xf numFmtId="164" fontId="1" fillId="0" borderId="32" xfId="0" applyFont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/>
    <xf numFmtId="3" fontId="1" fillId="0" borderId="8" xfId="0" applyNumberFormat="1" applyFont="1" applyBorder="1"/>
    <xf numFmtId="3" fontId="1" fillId="0" borderId="32" xfId="0" applyNumberFormat="1" applyFont="1" applyBorder="1" applyAlignment="1" applyProtection="1">
      <alignment horizontal="center"/>
    </xf>
    <xf numFmtId="3" fontId="1" fillId="0" borderId="39" xfId="0" applyNumberFormat="1" applyFont="1" applyBorder="1" applyAlignment="1" applyProtection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164" fontId="1" fillId="0" borderId="8" xfId="0" applyNumberFormat="1" applyFont="1" applyBorder="1" applyAlignment="1" applyProtection="1">
      <alignment horizontal="center"/>
    </xf>
    <xf numFmtId="3" fontId="1" fillId="0" borderId="32" xfId="0" applyNumberFormat="1" applyFont="1" applyBorder="1" applyAlignment="1">
      <alignment wrapText="1"/>
    </xf>
    <xf numFmtId="3" fontId="1" fillId="0" borderId="17" xfId="0" applyNumberFormat="1" applyFont="1" applyBorder="1" applyAlignment="1">
      <alignment wrapText="1"/>
    </xf>
    <xf numFmtId="3" fontId="1" fillId="0" borderId="17" xfId="0" applyNumberFormat="1" applyFont="1" applyBorder="1"/>
    <xf numFmtId="2" fontId="1" fillId="0" borderId="0" xfId="0" applyNumberFormat="1" applyFont="1"/>
    <xf numFmtId="2" fontId="1" fillId="0" borderId="1" xfId="0" applyNumberFormat="1" applyFont="1" applyBorder="1" applyAlignment="1" applyProtection="1">
      <alignment horizontal="left"/>
    </xf>
    <xf numFmtId="2" fontId="1" fillId="0" borderId="1" xfId="0" applyNumberFormat="1" applyFont="1" applyBorder="1"/>
    <xf numFmtId="2" fontId="1" fillId="0" borderId="32" xfId="0" applyNumberFormat="1" applyFont="1" applyBorder="1" applyAlignment="1" applyProtection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33" xfId="0" applyNumberFormat="1" applyFont="1" applyBorder="1" applyAlignment="1" applyProtection="1">
      <alignment horizontal="center"/>
    </xf>
    <xf numFmtId="2" fontId="1" fillId="0" borderId="17" xfId="0" applyNumberFormat="1" applyFont="1" applyBorder="1"/>
    <xf numFmtId="2" fontId="1" fillId="0" borderId="17" xfId="0" applyNumberFormat="1" applyFont="1" applyBorder="1" applyAlignment="1">
      <alignment horizontal="center"/>
    </xf>
    <xf numFmtId="2" fontId="1" fillId="0" borderId="33" xfId="0" applyNumberFormat="1" applyFont="1" applyBorder="1"/>
    <xf numFmtId="2" fontId="1" fillId="0" borderId="32" xfId="0" applyNumberFormat="1" applyFont="1" applyBorder="1"/>
    <xf numFmtId="2" fontId="1" fillId="0" borderId="0" xfId="0" applyNumberFormat="1" applyFont="1" applyBorder="1"/>
    <xf numFmtId="2" fontId="1" fillId="0" borderId="32" xfId="0" applyNumberFormat="1" applyFont="1" applyBorder="1" applyAlignment="1">
      <alignment horizontal="center"/>
    </xf>
    <xf numFmtId="3" fontId="1" fillId="0" borderId="31" xfId="0" applyNumberFormat="1" applyFont="1" applyBorder="1"/>
    <xf numFmtId="3" fontId="1" fillId="0" borderId="1" xfId="0" applyNumberFormat="1" applyFont="1" applyBorder="1" applyAlignment="1" applyProtection="1">
      <alignment horizontal="left"/>
    </xf>
    <xf numFmtId="3" fontId="1" fillId="0" borderId="0" xfId="0" applyNumberFormat="1" applyFont="1" applyAlignment="1" applyProtection="1">
      <alignment horizontal="left"/>
    </xf>
    <xf numFmtId="3" fontId="1" fillId="0" borderId="8" xfId="0" applyNumberFormat="1" applyFont="1" applyBorder="1" applyAlignment="1" applyProtection="1">
      <alignment horizontal="left"/>
    </xf>
    <xf numFmtId="3" fontId="1" fillId="0" borderId="34" xfId="0" applyNumberFormat="1" applyFont="1" applyBorder="1" applyAlignment="1" applyProtection="1">
      <alignment horizontal="center"/>
    </xf>
    <xf numFmtId="3" fontId="1" fillId="0" borderId="35" xfId="0" applyNumberFormat="1" applyFont="1" applyBorder="1" applyAlignment="1" applyProtection="1">
      <alignment horizontal="center"/>
    </xf>
    <xf numFmtId="3" fontId="1" fillId="0" borderId="33" xfId="0" applyNumberFormat="1" applyFont="1" applyBorder="1" applyAlignment="1" applyProtection="1">
      <alignment horizontal="center"/>
    </xf>
    <xf numFmtId="3" fontId="1" fillId="0" borderId="36" xfId="0" applyNumberFormat="1" applyFont="1" applyBorder="1" applyAlignment="1" applyProtection="1">
      <alignment horizontal="center"/>
    </xf>
    <xf numFmtId="3" fontId="1" fillId="0" borderId="37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/>
    <xf numFmtId="164" fontId="1" fillId="0" borderId="1" xfId="0" applyFont="1" applyBorder="1" applyAlignment="1">
      <alignment horizontal="center"/>
    </xf>
    <xf numFmtId="14" fontId="1" fillId="0" borderId="32" xfId="0" applyNumberFormat="1" applyFont="1" applyBorder="1"/>
    <xf numFmtId="0" fontId="1" fillId="0" borderId="32" xfId="0" applyNumberFormat="1" applyFont="1" applyBorder="1" applyAlignment="1">
      <alignment horizontal="center"/>
    </xf>
    <xf numFmtId="14" fontId="1" fillId="0" borderId="18" xfId="0" applyNumberFormat="1" applyFont="1" applyBorder="1" applyAlignment="1" applyProtection="1">
      <alignment horizontal="center"/>
    </xf>
    <xf numFmtId="14" fontId="1" fillId="0" borderId="0" xfId="0" applyNumberFormat="1" applyFont="1"/>
    <xf numFmtId="14" fontId="1" fillId="0" borderId="8" xfId="0" applyNumberFormat="1" applyFont="1" applyBorder="1"/>
    <xf numFmtId="14" fontId="2" fillId="0" borderId="32" xfId="0" applyNumberFormat="1" applyFont="1" applyBorder="1" applyProtection="1"/>
    <xf numFmtId="164" fontId="1" fillId="0" borderId="4" xfId="0" applyFont="1" applyBorder="1" applyAlignment="1" applyProtection="1">
      <alignment horizontal="left" vertical="top" wrapText="1"/>
    </xf>
    <xf numFmtId="41" fontId="1" fillId="4" borderId="33" xfId="0" applyNumberFormat="1" applyFont="1" applyFill="1" applyBorder="1"/>
    <xf numFmtId="41" fontId="1" fillId="4" borderId="8" xfId="0" applyNumberFormat="1" applyFont="1" applyFill="1" applyBorder="1"/>
    <xf numFmtId="3" fontId="1" fillId="5" borderId="33" xfId="0" applyNumberFormat="1" applyFont="1" applyFill="1" applyBorder="1"/>
    <xf numFmtId="3" fontId="1" fillId="5" borderId="8" xfId="0" applyNumberFormat="1" applyFont="1" applyFill="1" applyBorder="1"/>
    <xf numFmtId="164" fontId="1" fillId="4" borderId="8" xfId="0" applyFont="1" applyFill="1" applyBorder="1"/>
    <xf numFmtId="164" fontId="1" fillId="0" borderId="10" xfId="0" applyFont="1" applyBorder="1" applyAlignment="1" applyProtection="1">
      <alignment horizontal="left" vertical="top" wrapText="1"/>
    </xf>
    <xf numFmtId="0" fontId="4" fillId="0" borderId="0" xfId="0" applyNumberFormat="1" applyFont="1" applyBorder="1" applyProtection="1"/>
    <xf numFmtId="0" fontId="4" fillId="0" borderId="26" xfId="0" applyNumberFormat="1" applyFont="1" applyBorder="1" applyProtection="1"/>
    <xf numFmtId="0" fontId="4" fillId="0" borderId="14" xfId="0" applyNumberFormat="1" applyFont="1" applyBorder="1" applyProtection="1"/>
    <xf numFmtId="0" fontId="2" fillId="0" borderId="26" xfId="0" applyNumberFormat="1" applyFont="1" applyBorder="1" applyAlignment="1" applyProtection="1">
      <alignment horizontal="center"/>
    </xf>
    <xf numFmtId="0" fontId="2" fillId="0" borderId="14" xfId="0" applyNumberFormat="1" applyFont="1" applyBorder="1" applyAlignment="1" applyProtection="1">
      <alignment horizontal="center"/>
    </xf>
    <xf numFmtId="0" fontId="2" fillId="0" borderId="15" xfId="0" applyNumberFormat="1" applyFont="1" applyBorder="1" applyProtection="1"/>
    <xf numFmtId="0" fontId="4" fillId="0" borderId="34" xfId="0" applyNumberFormat="1" applyFont="1" applyBorder="1" applyProtection="1"/>
    <xf numFmtId="0" fontId="4" fillId="0" borderId="35" xfId="0" applyNumberFormat="1" applyFont="1" applyBorder="1" applyAlignment="1" applyProtection="1">
      <alignment horizontal="center"/>
    </xf>
    <xf numFmtId="0" fontId="2" fillId="0" borderId="24" xfId="0" applyNumberFormat="1" applyFont="1" applyBorder="1" applyProtection="1"/>
    <xf numFmtId="164" fontId="1" fillId="0" borderId="45" xfId="0" applyFont="1" applyBorder="1" applyAlignment="1" applyProtection="1">
      <alignment horizontal="left" vertical="top" wrapText="1"/>
    </xf>
    <xf numFmtId="164" fontId="1" fillId="0" borderId="45" xfId="0" applyFont="1" applyBorder="1" applyAlignment="1" applyProtection="1">
      <alignment horizontal="center"/>
    </xf>
    <xf numFmtId="164" fontId="1" fillId="0" borderId="33" xfId="0" applyFont="1" applyBorder="1" applyAlignment="1" applyProtection="1">
      <alignment horizontal="left" wrapText="1"/>
    </xf>
    <xf numFmtId="3" fontId="1" fillId="2" borderId="33" xfId="0" applyNumberFormat="1" applyFont="1" applyFill="1" applyBorder="1" applyAlignment="1">
      <alignment wrapText="1"/>
    </xf>
    <xf numFmtId="164" fontId="1" fillId="0" borderId="8" xfId="0" applyFont="1" applyFill="1" applyBorder="1" applyAlignment="1" applyProtection="1">
      <alignment horizontal="left"/>
    </xf>
    <xf numFmtId="164" fontId="1" fillId="0" borderId="0" xfId="0" applyFont="1" applyFill="1"/>
    <xf numFmtId="164" fontId="1" fillId="0" borderId="0" xfId="0" applyFont="1" applyBorder="1" applyAlignment="1" applyProtection="1">
      <alignment horizontal="left" vertical="top" wrapText="1"/>
    </xf>
    <xf numFmtId="164" fontId="1" fillId="0" borderId="0" xfId="0" applyFont="1" applyAlignment="1" applyProtection="1">
      <alignment horizontal="left" vertical="top" wrapText="1"/>
    </xf>
    <xf numFmtId="164" fontId="1" fillId="0" borderId="0" xfId="0" applyFont="1" applyFill="1" applyBorder="1" applyAlignment="1">
      <alignment wrapText="1"/>
    </xf>
    <xf numFmtId="164" fontId="0" fillId="0" borderId="0" xfId="0" applyAlignment="1">
      <alignment wrapText="1"/>
    </xf>
    <xf numFmtId="166" fontId="1" fillId="0" borderId="0" xfId="0" applyNumberFormat="1" applyFont="1" applyBorder="1"/>
    <xf numFmtId="164" fontId="1" fillId="0" borderId="2" xfId="0" applyFont="1" applyBorder="1" applyAlignment="1">
      <alignment horizontal="center"/>
    </xf>
    <xf numFmtId="164" fontId="1" fillId="0" borderId="14" xfId="0" applyFont="1" applyBorder="1" applyAlignment="1" applyProtection="1">
      <alignment horizontal="left"/>
    </xf>
    <xf numFmtId="164" fontId="0" fillId="0" borderId="0" xfId="0" applyBorder="1" applyAlignment="1">
      <alignment wrapText="1"/>
    </xf>
    <xf numFmtId="164" fontId="1" fillId="0" borderId="0" xfId="0" applyFont="1" applyBorder="1" applyAlignment="1">
      <alignment horizontal="centerContinuous"/>
    </xf>
    <xf numFmtId="164" fontId="1" fillId="0" borderId="46" xfId="0" applyFont="1" applyBorder="1"/>
    <xf numFmtId="166" fontId="1" fillId="0" borderId="4" xfId="0" applyNumberFormat="1" applyFont="1" applyBorder="1"/>
    <xf numFmtId="164" fontId="1" fillId="0" borderId="47" xfId="0" applyFont="1" applyBorder="1" applyAlignment="1">
      <alignment horizontal="centerContinuous"/>
    </xf>
    <xf numFmtId="164" fontId="1" fillId="0" borderId="4" xfId="0" applyFont="1" applyBorder="1" applyAlignment="1">
      <alignment horizontal="centerContinuous"/>
    </xf>
    <xf numFmtId="164" fontId="1" fillId="0" borderId="0" xfId="0" applyFont="1" applyAlignment="1">
      <alignment vertical="top"/>
    </xf>
    <xf numFmtId="41" fontId="1" fillId="0" borderId="33" xfId="0" applyNumberFormat="1" applyFont="1" applyBorder="1"/>
    <xf numFmtId="41" fontId="1" fillId="2" borderId="33" xfId="0" applyNumberFormat="1" applyFont="1" applyFill="1" applyBorder="1"/>
    <xf numFmtId="41" fontId="1" fillId="2" borderId="8" xfId="0" applyNumberFormat="1" applyFont="1" applyFill="1" applyBorder="1"/>
    <xf numFmtId="41" fontId="1" fillId="5" borderId="33" xfId="0" applyNumberFormat="1" applyFont="1" applyFill="1" applyBorder="1"/>
    <xf numFmtId="41" fontId="1" fillId="5" borderId="8" xfId="0" applyNumberFormat="1" applyFont="1" applyFill="1" applyBorder="1"/>
    <xf numFmtId="41" fontId="1" fillId="4" borderId="48" xfId="0" applyNumberFormat="1" applyFont="1" applyFill="1" applyBorder="1" applyAlignment="1">
      <alignment horizontal="right"/>
    </xf>
    <xf numFmtId="41" fontId="1" fillId="4" borderId="33" xfId="0" applyNumberFormat="1" applyFont="1" applyFill="1" applyBorder="1" applyAlignment="1">
      <alignment wrapText="1"/>
    </xf>
    <xf numFmtId="164" fontId="1" fillId="0" borderId="33" xfId="0" applyFont="1" applyBorder="1" applyAlignment="1" applyProtection="1">
      <alignment horizontal="left" indent="1"/>
    </xf>
    <xf numFmtId="164" fontId="1" fillId="0" borderId="33" xfId="0" applyFont="1" applyBorder="1" applyAlignment="1">
      <alignment horizontal="left" indent="1"/>
    </xf>
    <xf numFmtId="164" fontId="1" fillId="0" borderId="0" xfId="0" applyFont="1" applyBorder="1" applyAlignment="1">
      <alignment horizontal="right"/>
    </xf>
    <xf numFmtId="164" fontId="1" fillId="0" borderId="48" xfId="0" applyFont="1" applyBorder="1" applyAlignment="1" applyProtection="1">
      <alignment horizontal="center"/>
    </xf>
    <xf numFmtId="2" fontId="1" fillId="0" borderId="45" xfId="0" applyNumberFormat="1" applyFont="1" applyBorder="1" applyAlignment="1" applyProtection="1">
      <alignment horizontal="center"/>
    </xf>
    <xf numFmtId="164" fontId="1" fillId="0" borderId="19" xfId="0" applyFont="1" applyBorder="1" applyAlignment="1" applyProtection="1">
      <alignment horizontal="center"/>
    </xf>
    <xf numFmtId="164" fontId="1" fillId="0" borderId="34" xfId="0" applyFont="1" applyBorder="1"/>
    <xf numFmtId="164" fontId="1" fillId="0" borderId="1" xfId="0" applyFont="1" applyBorder="1" applyAlignment="1" applyProtection="1">
      <alignment horizontal="right"/>
    </xf>
    <xf numFmtId="164" fontId="1" fillId="0" borderId="0" xfId="0" applyFont="1" applyFill="1" applyBorder="1" applyAlignment="1">
      <alignment horizontal="right"/>
    </xf>
    <xf numFmtId="164" fontId="1" fillId="0" borderId="29" xfId="0" applyFont="1" applyBorder="1" applyAlignment="1" applyProtection="1">
      <alignment horizontal="center"/>
    </xf>
    <xf numFmtId="164" fontId="1" fillId="0" borderId="49" xfId="0" applyFont="1" applyBorder="1" applyAlignment="1" applyProtection="1">
      <alignment horizontal="center"/>
    </xf>
    <xf numFmtId="14" fontId="1" fillId="0" borderId="14" xfId="0" applyNumberFormat="1" applyFont="1" applyBorder="1"/>
    <xf numFmtId="14" fontId="1" fillId="0" borderId="18" xfId="0" applyNumberFormat="1" applyFont="1" applyBorder="1"/>
    <xf numFmtId="164" fontId="1" fillId="0" borderId="32" xfId="0" applyFont="1" applyBorder="1" applyAlignment="1" applyProtection="1">
      <alignment horizontal="center" vertical="justify"/>
    </xf>
    <xf numFmtId="164" fontId="1" fillId="0" borderId="23" xfId="0" applyFont="1" applyBorder="1" applyAlignment="1" applyProtection="1">
      <alignment horizontal="left"/>
    </xf>
    <xf numFmtId="164" fontId="1" fillId="0" borderId="0" xfId="0" quotePrefix="1" applyFont="1" applyBorder="1" applyAlignment="1">
      <alignment horizontal="center"/>
    </xf>
    <xf numFmtId="164" fontId="0" fillId="0" borderId="0" xfId="0" applyBorder="1" applyAlignment="1">
      <alignment horizontal="center"/>
    </xf>
    <xf numFmtId="164" fontId="1" fillId="0" borderId="0" xfId="0" quotePrefix="1" applyFont="1" applyAlignment="1">
      <alignment horizontal="center"/>
    </xf>
    <xf numFmtId="164" fontId="0" fillId="0" borderId="0" xfId="0" applyAlignment="1">
      <alignment horizontal="center"/>
    </xf>
    <xf numFmtId="0" fontId="4" fillId="0" borderId="11" xfId="0" applyNumberFormat="1" applyFont="1" applyBorder="1" applyProtection="1"/>
    <xf numFmtId="41" fontId="2" fillId="4" borderId="50" xfId="0" applyNumberFormat="1" applyFont="1" applyFill="1" applyBorder="1" applyProtection="1"/>
    <xf numFmtId="43" fontId="2" fillId="4" borderId="50" xfId="0" applyNumberFormat="1" applyFont="1" applyFill="1" applyBorder="1" applyProtection="1"/>
    <xf numFmtId="0" fontId="2" fillId="0" borderId="0" xfId="0" applyNumberFormat="1" applyFont="1" applyBorder="1" applyProtection="1"/>
    <xf numFmtId="0" fontId="1" fillId="0" borderId="0" xfId="0" applyNumberFormat="1" applyFont="1" applyBorder="1"/>
    <xf numFmtId="164" fontId="0" fillId="0" borderId="0" xfId="0" applyAlignment="1"/>
    <xf numFmtId="164" fontId="0" fillId="0" borderId="0" xfId="0" applyBorder="1" applyAlignment="1"/>
    <xf numFmtId="14" fontId="1" fillId="0" borderId="51" xfId="0" applyNumberFormat="1" applyFont="1" applyBorder="1"/>
    <xf numFmtId="164" fontId="1" fillId="0" borderId="16" xfId="0" applyNumberFormat="1" applyFont="1" applyBorder="1" applyAlignment="1" applyProtection="1">
      <alignment horizontal="right"/>
    </xf>
    <xf numFmtId="164" fontId="1" fillId="0" borderId="16" xfId="0" applyFont="1" applyBorder="1" applyAlignment="1" applyProtection="1">
      <alignment horizontal="right"/>
    </xf>
    <xf numFmtId="164" fontId="1" fillId="0" borderId="16" xfId="0" quotePrefix="1" applyNumberFormat="1" applyFont="1" applyBorder="1" applyAlignment="1" applyProtection="1">
      <alignment horizontal="right"/>
    </xf>
    <xf numFmtId="164" fontId="1" fillId="0" borderId="8" xfId="0" applyFont="1" applyBorder="1" applyAlignment="1" applyProtection="1">
      <alignment wrapText="1"/>
    </xf>
    <xf numFmtId="3" fontId="1" fillId="2" borderId="8" xfId="0" applyNumberFormat="1" applyFont="1" applyFill="1" applyBorder="1" applyAlignment="1">
      <alignment wrapText="1"/>
    </xf>
    <xf numFmtId="164" fontId="1" fillId="0" borderId="13" xfId="0" applyFont="1" applyFill="1" applyBorder="1" applyAlignment="1">
      <alignment horizontal="right" wrapText="1"/>
    </xf>
    <xf numFmtId="164" fontId="1" fillId="0" borderId="16" xfId="0" applyFont="1" applyBorder="1" applyAlignment="1" applyProtection="1">
      <alignment horizontal="right" wrapText="1"/>
    </xf>
    <xf numFmtId="41" fontId="1" fillId="2" borderId="33" xfId="0" applyNumberFormat="1" applyFont="1" applyFill="1" applyBorder="1" applyAlignment="1">
      <alignment wrapText="1"/>
    </xf>
    <xf numFmtId="41" fontId="1" fillId="5" borderId="33" xfId="0" applyNumberFormat="1" applyFont="1" applyFill="1" applyBorder="1" applyAlignment="1">
      <alignment wrapText="1"/>
    </xf>
    <xf numFmtId="41" fontId="1" fillId="5" borderId="8" xfId="0" applyNumberFormat="1" applyFont="1" applyFill="1" applyBorder="1" applyAlignment="1">
      <alignment wrapText="1"/>
    </xf>
    <xf numFmtId="164" fontId="1" fillId="0" borderId="47" xfId="0" applyFont="1" applyBorder="1" applyAlignment="1"/>
    <xf numFmtId="41" fontId="1" fillId="0" borderId="52" xfId="0" applyNumberFormat="1" applyFont="1" applyBorder="1" applyAlignment="1">
      <alignment horizontal="right"/>
    </xf>
    <xf numFmtId="41" fontId="1" fillId="4" borderId="31" xfId="0" applyNumberFormat="1" applyFont="1" applyFill="1" applyBorder="1"/>
    <xf numFmtId="41" fontId="1" fillId="4" borderId="53" xfId="0" applyNumberFormat="1" applyFont="1" applyFill="1" applyBorder="1" applyAlignment="1">
      <alignment horizontal="right"/>
    </xf>
    <xf numFmtId="164" fontId="1" fillId="0" borderId="24" xfId="0" applyFont="1" applyBorder="1" applyAlignment="1" applyProtection="1">
      <alignment horizontal="right"/>
    </xf>
    <xf numFmtId="43" fontId="1" fillId="0" borderId="33" xfId="0" applyNumberFormat="1" applyFont="1" applyBorder="1" applyAlignment="1">
      <alignment horizontal="right"/>
    </xf>
    <xf numFmtId="43" fontId="1" fillId="4" borderId="33" xfId="0" applyNumberFormat="1" applyFont="1" applyFill="1" applyBorder="1" applyAlignment="1">
      <alignment horizontal="right"/>
    </xf>
    <xf numFmtId="43" fontId="1" fillId="0" borderId="33" xfId="0" applyNumberFormat="1" applyFont="1" applyBorder="1" applyAlignment="1">
      <alignment horizontal="left"/>
    </xf>
    <xf numFmtId="41" fontId="1" fillId="0" borderId="33" xfId="0" applyNumberFormat="1" applyFont="1" applyBorder="1" applyAlignment="1">
      <alignment horizontal="right"/>
    </xf>
    <xf numFmtId="41" fontId="1" fillId="4" borderId="33" xfId="0" applyNumberFormat="1" applyFont="1" applyFill="1" applyBorder="1" applyAlignment="1">
      <alignment horizontal="right"/>
    </xf>
    <xf numFmtId="41" fontId="1" fillId="4" borderId="24" xfId="0" applyNumberFormat="1" applyFont="1" applyFill="1" applyBorder="1"/>
    <xf numFmtId="41" fontId="1" fillId="4" borderId="8" xfId="0" applyNumberFormat="1" applyFont="1" applyFill="1" applyBorder="1" applyAlignment="1" applyProtection="1">
      <alignment horizontal="right"/>
    </xf>
    <xf numFmtId="41" fontId="1" fillId="4" borderId="10" xfId="0" applyNumberFormat="1" applyFont="1" applyFill="1" applyBorder="1"/>
    <xf numFmtId="41" fontId="2" fillId="4" borderId="33" xfId="0" applyNumberFormat="1" applyFont="1" applyFill="1" applyBorder="1" applyProtection="1"/>
    <xf numFmtId="41" fontId="2" fillId="0" borderId="0" xfId="0" applyNumberFormat="1" applyFont="1" applyBorder="1" applyProtection="1"/>
    <xf numFmtId="41" fontId="2" fillId="0" borderId="17" xfId="0" applyNumberFormat="1" applyFont="1" applyBorder="1" applyProtection="1"/>
    <xf numFmtId="41" fontId="2" fillId="4" borderId="17" xfId="0" applyNumberFormat="1" applyFont="1" applyFill="1" applyBorder="1" applyProtection="1"/>
    <xf numFmtId="164" fontId="1" fillId="4" borderId="5" xfId="0" applyFont="1" applyFill="1" applyBorder="1" applyAlignment="1" applyProtection="1">
      <alignment horizontal="right"/>
    </xf>
    <xf numFmtId="166" fontId="3" fillId="0" borderId="0" xfId="0" applyNumberFormat="1" applyFont="1"/>
    <xf numFmtId="164" fontId="1" fillId="0" borderId="51" xfId="0" applyFont="1" applyBorder="1" applyAlignment="1" applyProtection="1">
      <alignment horizontal="left" wrapText="1"/>
    </xf>
    <xf numFmtId="164" fontId="1" fillId="2" borderId="54" xfId="0" applyFont="1" applyFill="1" applyBorder="1" applyAlignment="1"/>
    <xf numFmtId="164" fontId="1" fillId="2" borderId="3" xfId="0" applyFont="1" applyFill="1" applyBorder="1" applyAlignment="1"/>
    <xf numFmtId="164" fontId="1" fillId="2" borderId="9" xfId="0" applyFont="1" applyFill="1" applyBorder="1" applyAlignment="1"/>
    <xf numFmtId="164" fontId="1" fillId="0" borderId="0" xfId="0" applyFont="1" applyFill="1" applyAlignment="1"/>
    <xf numFmtId="164" fontId="1" fillId="0" borderId="13" xfId="0" applyFont="1" applyBorder="1" applyAlignment="1">
      <alignment horizontal="center"/>
    </xf>
    <xf numFmtId="164" fontId="1" fillId="0" borderId="6" xfId="0" applyFont="1" applyBorder="1" applyAlignment="1" applyProtection="1">
      <alignment horizontal="center"/>
    </xf>
    <xf numFmtId="164" fontId="1" fillId="0" borderId="4" xfId="0" applyNumberFormat="1" applyFont="1" applyBorder="1" applyAlignment="1" applyProtection="1"/>
    <xf numFmtId="164" fontId="1" fillId="0" borderId="4" xfId="0" applyFont="1" applyBorder="1" applyAlignment="1">
      <alignment wrapText="1"/>
    </xf>
    <xf numFmtId="2" fontId="1" fillId="0" borderId="4" xfId="0" applyNumberFormat="1" applyFont="1" applyBorder="1"/>
    <xf numFmtId="164" fontId="1" fillId="0" borderId="8" xfId="0" applyFont="1" applyBorder="1" applyAlignment="1">
      <alignment horizontal="center"/>
    </xf>
    <xf numFmtId="164" fontId="1" fillId="0" borderId="4" xfId="0" applyFont="1" applyBorder="1" applyAlignment="1" applyProtection="1">
      <alignment horizontal="left" wrapText="1"/>
    </xf>
    <xf numFmtId="164" fontId="1" fillId="0" borderId="64" xfId="0" applyFont="1" applyBorder="1" applyAlignment="1">
      <alignment horizontal="center"/>
    </xf>
    <xf numFmtId="164" fontId="1" fillId="0" borderId="4" xfId="0" applyFont="1" applyBorder="1" applyAlignment="1">
      <alignment horizontal="right"/>
    </xf>
    <xf numFmtId="164" fontId="1" fillId="0" borderId="64" xfId="0" applyFont="1" applyBorder="1"/>
    <xf numFmtId="164" fontId="1" fillId="0" borderId="64" xfId="0" applyFont="1" applyBorder="1" applyAlignment="1" applyProtection="1">
      <alignment horizontal="left"/>
    </xf>
    <xf numFmtId="164" fontId="1" fillId="0" borderId="65" xfId="0" applyFont="1" applyBorder="1"/>
    <xf numFmtId="164" fontId="1" fillId="0" borderId="55" xfId="0" applyFont="1" applyBorder="1" applyAlignment="1">
      <alignment horizontal="center"/>
    </xf>
    <xf numFmtId="164" fontId="1" fillId="0" borderId="64" xfId="0" applyFont="1" applyBorder="1" applyAlignment="1" applyProtection="1">
      <alignment horizontal="center"/>
    </xf>
    <xf numFmtId="166" fontId="1" fillId="0" borderId="64" xfId="0" applyNumberFormat="1" applyFont="1" applyBorder="1" applyAlignment="1">
      <alignment horizontal="center"/>
    </xf>
    <xf numFmtId="164" fontId="1" fillId="0" borderId="2" xfId="0" applyFont="1" applyBorder="1" applyAlignment="1" applyProtection="1">
      <alignment horizontal="center"/>
    </xf>
    <xf numFmtId="166" fontId="1" fillId="0" borderId="64" xfId="0" applyNumberFormat="1" applyFont="1" applyBorder="1"/>
    <xf numFmtId="164" fontId="1" fillId="0" borderId="3" xfId="0" quotePrefix="1" applyFont="1" applyBorder="1" applyAlignment="1">
      <alignment horizontal="right"/>
    </xf>
    <xf numFmtId="164" fontId="1" fillId="0" borderId="66" xfId="0" applyFont="1" applyBorder="1" applyAlignment="1">
      <alignment horizontal="center"/>
    </xf>
    <xf numFmtId="164" fontId="1" fillId="0" borderId="67" xfId="0" applyFont="1" applyBorder="1" applyAlignment="1">
      <alignment horizontal="center"/>
    </xf>
    <xf numFmtId="164" fontId="1" fillId="0" borderId="68" xfId="0" applyFont="1" applyBorder="1" applyAlignment="1">
      <alignment horizontal="center"/>
    </xf>
    <xf numFmtId="164" fontId="1" fillId="0" borderId="8" xfId="0" applyFont="1" applyBorder="1" applyAlignment="1">
      <alignment horizontal="right"/>
    </xf>
    <xf numFmtId="164" fontId="1" fillId="0" borderId="25" xfId="0" applyFont="1" applyBorder="1" applyAlignment="1">
      <alignment horizontal="right"/>
    </xf>
    <xf numFmtId="164" fontId="1" fillId="0" borderId="55" xfId="0" applyFont="1" applyBorder="1" applyAlignment="1" applyProtection="1">
      <alignment horizontal="center"/>
    </xf>
    <xf numFmtId="164" fontId="1" fillId="0" borderId="5" xfId="0" applyFont="1" applyBorder="1" applyAlignment="1">
      <alignment horizontal="center"/>
    </xf>
    <xf numFmtId="164" fontId="1" fillId="0" borderId="69" xfId="0" applyFont="1" applyBorder="1" applyAlignment="1">
      <alignment horizontal="center"/>
    </xf>
    <xf numFmtId="164" fontId="1" fillId="0" borderId="70" xfId="0" applyFont="1" applyBorder="1" applyAlignment="1">
      <alignment horizontal="center"/>
    </xf>
    <xf numFmtId="164" fontId="1" fillId="0" borderId="71" xfId="0" applyFont="1" applyBorder="1" applyAlignment="1">
      <alignment horizontal="center"/>
    </xf>
    <xf numFmtId="164" fontId="1" fillId="0" borderId="72" xfId="0" applyFont="1" applyBorder="1" applyAlignment="1">
      <alignment horizontal="center"/>
    </xf>
    <xf numFmtId="164" fontId="1" fillId="0" borderId="73" xfId="0" applyFont="1" applyBorder="1" applyAlignment="1">
      <alignment horizontal="center"/>
    </xf>
    <xf numFmtId="164" fontId="1" fillId="0" borderId="74" xfId="0" applyFont="1" applyBorder="1" applyAlignment="1">
      <alignment horizontal="center"/>
    </xf>
    <xf numFmtId="164" fontId="1" fillId="0" borderId="75" xfId="0" applyFont="1" applyBorder="1" applyAlignment="1" applyProtection="1">
      <alignment horizontal="left"/>
    </xf>
    <xf numFmtId="164" fontId="1" fillId="0" borderId="76" xfId="0" applyFont="1" applyBorder="1"/>
    <xf numFmtId="164" fontId="1" fillId="0" borderId="76" xfId="0" applyFont="1" applyBorder="1" applyAlignment="1" applyProtection="1">
      <alignment horizontal="left"/>
    </xf>
    <xf numFmtId="164" fontId="1" fillId="0" borderId="77" xfId="0" applyFont="1" applyBorder="1"/>
    <xf numFmtId="2" fontId="1" fillId="0" borderId="3" xfId="0" applyNumberFormat="1" applyFont="1" applyBorder="1"/>
    <xf numFmtId="41" fontId="2" fillId="4" borderId="39" xfId="0" applyNumberFormat="1" applyFont="1" applyFill="1" applyBorder="1" applyProtection="1"/>
    <xf numFmtId="41" fontId="1" fillId="0" borderId="51" xfId="0" applyNumberFormat="1" applyFont="1" applyBorder="1" applyAlignment="1">
      <alignment horizontal="right"/>
    </xf>
    <xf numFmtId="164" fontId="1" fillId="0" borderId="3" xfId="0" applyFont="1" applyBorder="1" applyAlignment="1"/>
    <xf numFmtId="0" fontId="2" fillId="0" borderId="8" xfId="0" applyNumberFormat="1" applyFont="1" applyBorder="1" applyAlignment="1" applyProtection="1"/>
    <xf numFmtId="164" fontId="1" fillId="0" borderId="0" xfId="0" applyFont="1" applyBorder="1" applyAlignment="1" applyProtection="1">
      <alignment horizontal="left" wrapText="1"/>
    </xf>
    <xf numFmtId="164" fontId="1" fillId="0" borderId="5" xfId="0" applyFont="1" applyBorder="1" applyAlignment="1"/>
    <xf numFmtId="0" fontId="2" fillId="0" borderId="0" xfId="0" applyNumberFormat="1" applyFont="1" applyBorder="1" applyAlignment="1" applyProtection="1"/>
    <xf numFmtId="164" fontId="1" fillId="0" borderId="9" xfId="0" applyFont="1" applyBorder="1" applyAlignment="1"/>
    <xf numFmtId="164" fontId="1" fillId="0" borderId="11" xfId="0" applyFont="1" applyBorder="1" applyAlignment="1"/>
    <xf numFmtId="0" fontId="1" fillId="0" borderId="0" xfId="0" applyNumberFormat="1" applyFont="1" applyAlignment="1"/>
    <xf numFmtId="164" fontId="1" fillId="0" borderId="33" xfId="0" applyFont="1" applyBorder="1" applyAlignment="1"/>
    <xf numFmtId="164" fontId="1" fillId="0" borderId="51" xfId="0" applyFont="1" applyBorder="1" applyAlignment="1" applyProtection="1">
      <alignment horizontal="left"/>
    </xf>
    <xf numFmtId="3" fontId="1" fillId="0" borderId="33" xfId="0" applyNumberFormat="1" applyFont="1" applyBorder="1" applyAlignment="1"/>
    <xf numFmtId="41" fontId="1" fillId="4" borderId="33" xfId="0" applyNumberFormat="1" applyFont="1" applyFill="1" applyBorder="1" applyAlignment="1"/>
    <xf numFmtId="3" fontId="1" fillId="0" borderId="8" xfId="0" applyNumberFormat="1" applyFont="1" applyBorder="1" applyAlignment="1"/>
    <xf numFmtId="41" fontId="1" fillId="4" borderId="8" xfId="0" applyNumberFormat="1" applyFont="1" applyFill="1" applyBorder="1" applyAlignment="1"/>
    <xf numFmtId="41" fontId="1" fillId="4" borderId="32" xfId="0" applyNumberFormat="1" applyFont="1" applyFill="1" applyBorder="1"/>
    <xf numFmtId="14" fontId="1" fillId="0" borderId="64" xfId="0" applyNumberFormat="1" applyFont="1" applyFill="1" applyBorder="1" applyAlignment="1"/>
    <xf numFmtId="166" fontId="1" fillId="0" borderId="14" xfId="0" applyNumberFormat="1" applyFont="1" applyBorder="1" applyAlignment="1">
      <alignment horizontal="center"/>
    </xf>
    <xf numFmtId="166" fontId="1" fillId="0" borderId="14" xfId="0" applyNumberFormat="1" applyFont="1" applyBorder="1"/>
    <xf numFmtId="166" fontId="1" fillId="0" borderId="14" xfId="0" applyNumberFormat="1" applyFont="1" applyBorder="1" applyAlignment="1" applyProtection="1">
      <alignment horizontal="center"/>
    </xf>
    <xf numFmtId="164" fontId="1" fillId="0" borderId="77" xfId="0" applyFont="1" applyBorder="1" applyAlignment="1" applyProtection="1">
      <alignment horizontal="left"/>
    </xf>
    <xf numFmtId="164" fontId="1" fillId="0" borderId="78" xfId="0" applyFont="1" applyBorder="1" applyAlignment="1"/>
    <xf numFmtId="41" fontId="1" fillId="4" borderId="0" xfId="0" applyNumberFormat="1" applyFont="1" applyFill="1" applyBorder="1"/>
    <xf numFmtId="41" fontId="1" fillId="4" borderId="3" xfId="0" applyNumberFormat="1" applyFont="1" applyFill="1" applyBorder="1" applyAlignment="1">
      <alignment horizontal="right"/>
    </xf>
    <xf numFmtId="164" fontId="1" fillId="3" borderId="17" xfId="0" applyFont="1" applyFill="1" applyBorder="1"/>
    <xf numFmtId="164" fontId="1" fillId="0" borderId="0" xfId="0" applyFont="1" applyFill="1" applyBorder="1" applyAlignment="1"/>
    <xf numFmtId="164" fontId="1" fillId="0" borderId="3" xfId="0" applyFont="1" applyFill="1" applyBorder="1" applyAlignment="1"/>
    <xf numFmtId="41" fontId="1" fillId="0" borderId="32" xfId="0" applyNumberFormat="1" applyFont="1" applyBorder="1"/>
    <xf numFmtId="41" fontId="1" fillId="0" borderId="17" xfId="0" applyNumberFormat="1" applyFont="1" applyBorder="1" applyAlignment="1"/>
    <xf numFmtId="41" fontId="1" fillId="4" borderId="17" xfId="0" applyNumberFormat="1" applyFont="1" applyFill="1" applyBorder="1"/>
    <xf numFmtId="164" fontId="1" fillId="0" borderId="17" xfId="0" applyFont="1" applyBorder="1" applyAlignment="1" applyProtection="1">
      <alignment horizontal="left"/>
    </xf>
    <xf numFmtId="41" fontId="1" fillId="4" borderId="17" xfId="0" applyNumberFormat="1" applyFont="1" applyFill="1" applyBorder="1" applyAlignment="1"/>
    <xf numFmtId="3" fontId="1" fillId="0" borderId="17" xfId="0" applyNumberFormat="1" applyFont="1" applyFill="1" applyBorder="1" applyAlignment="1"/>
    <xf numFmtId="164" fontId="1" fillId="0" borderId="17" xfId="0" applyFont="1" applyFill="1" applyBorder="1" applyAlignment="1"/>
    <xf numFmtId="164" fontId="1" fillId="0" borderId="13" xfId="0" applyFont="1" applyBorder="1" applyAlignment="1" applyProtection="1">
      <alignment horizontal="left"/>
    </xf>
    <xf numFmtId="166" fontId="1" fillId="0" borderId="18" xfId="0" applyNumberFormat="1" applyFont="1" applyBorder="1"/>
    <xf numFmtId="0" fontId="2" fillId="0" borderId="4" xfId="0" applyNumberFormat="1" applyFont="1" applyBorder="1" applyProtection="1"/>
    <xf numFmtId="0" fontId="2" fillId="0" borderId="3" xfId="0" applyNumberFormat="1" applyFont="1" applyBorder="1" applyProtection="1"/>
    <xf numFmtId="0" fontId="2" fillId="0" borderId="38" xfId="0" applyNumberFormat="1" applyFont="1" applyBorder="1" applyAlignment="1" applyProtection="1">
      <alignment horizontal="center"/>
    </xf>
    <xf numFmtId="41" fontId="2" fillId="0" borderId="0" xfId="0" applyNumberFormat="1" applyFont="1" applyBorder="1" applyAlignment="1" applyProtection="1"/>
    <xf numFmtId="0" fontId="2" fillId="0" borderId="45" xfId="0" applyNumberFormat="1" applyFont="1" applyBorder="1" applyAlignment="1" applyProtection="1">
      <alignment horizontal="center"/>
    </xf>
    <xf numFmtId="41" fontId="2" fillId="0" borderId="9" xfId="0" applyNumberFormat="1" applyFont="1" applyBorder="1" applyAlignment="1" applyProtection="1"/>
    <xf numFmtId="41" fontId="2" fillId="0" borderId="18" xfId="0" applyNumberFormat="1" applyFont="1" applyBorder="1" applyProtection="1"/>
    <xf numFmtId="41" fontId="2" fillId="0" borderId="9" xfId="0" applyNumberFormat="1" applyFont="1" applyBorder="1" applyProtection="1"/>
    <xf numFmtId="0" fontId="2" fillId="0" borderId="9" xfId="0" applyNumberFormat="1" applyFont="1" applyBorder="1" applyProtection="1"/>
    <xf numFmtId="41" fontId="2" fillId="0" borderId="3" xfId="0" applyNumberFormat="1" applyFont="1" applyBorder="1" applyProtection="1"/>
    <xf numFmtId="41" fontId="2" fillId="0" borderId="4" xfId="0" applyNumberFormat="1" applyFont="1" applyBorder="1" applyProtection="1"/>
    <xf numFmtId="0" fontId="2" fillId="0" borderId="9" xfId="0" applyNumberFormat="1" applyFont="1" applyBorder="1" applyAlignment="1" applyProtection="1">
      <alignment horizontal="center"/>
    </xf>
    <xf numFmtId="43" fontId="2" fillId="0" borderId="19" xfId="0" applyNumberFormat="1" applyFont="1" applyBorder="1" applyProtection="1"/>
    <xf numFmtId="166" fontId="1" fillId="0" borderId="79" xfId="0" applyNumberFormat="1" applyFont="1" applyBorder="1" applyAlignment="1" applyProtection="1">
      <alignment horizontal="left"/>
    </xf>
    <xf numFmtId="166" fontId="2" fillId="0" borderId="12" xfId="0" applyNumberFormat="1" applyFont="1" applyBorder="1" applyProtection="1"/>
    <xf numFmtId="0" fontId="2" fillId="0" borderId="20" xfId="0" applyNumberFormat="1" applyFont="1" applyBorder="1" applyProtection="1"/>
    <xf numFmtId="49" fontId="1" fillId="0" borderId="4" xfId="0" applyNumberFormat="1" applyFont="1" applyBorder="1" applyAlignment="1" applyProtection="1">
      <alignment horizontal="center"/>
    </xf>
    <xf numFmtId="164" fontId="1" fillId="3" borderId="18" xfId="0" applyFont="1" applyFill="1" applyBorder="1" applyAlignment="1">
      <alignment horizontal="left"/>
    </xf>
    <xf numFmtId="41" fontId="1" fillId="0" borderId="18" xfId="0" applyNumberFormat="1" applyFont="1" applyBorder="1"/>
    <xf numFmtId="164" fontId="1" fillId="3" borderId="18" xfId="0" applyFont="1" applyFill="1" applyBorder="1"/>
    <xf numFmtId="164" fontId="1" fillId="3" borderId="51" xfId="0" applyFont="1" applyFill="1" applyBorder="1"/>
    <xf numFmtId="41" fontId="1" fillId="4" borderId="4" xfId="0" applyNumberFormat="1" applyFont="1" applyFill="1" applyBorder="1"/>
    <xf numFmtId="164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164" fontId="1" fillId="0" borderId="0" xfId="0" applyFont="1" applyFill="1" applyBorder="1"/>
    <xf numFmtId="41" fontId="1" fillId="0" borderId="0" xfId="0" applyNumberFormat="1" applyFont="1" applyFill="1"/>
    <xf numFmtId="164" fontId="1" fillId="0" borderId="0" xfId="0" applyFont="1" applyBorder="1" applyAlignment="1">
      <alignment horizontal="center"/>
    </xf>
    <xf numFmtId="164" fontId="1" fillId="0" borderId="0" xfId="0" applyFont="1" applyBorder="1" applyAlignment="1" applyProtection="1">
      <alignment horizontal="left" vertical="top" wrapText="1"/>
    </xf>
    <xf numFmtId="164" fontId="1" fillId="0" borderId="13" xfId="0" applyFont="1" applyBorder="1" applyAlignment="1">
      <alignment horizontal="center"/>
    </xf>
    <xf numFmtId="164" fontId="1" fillId="0" borderId="3" xfId="0" applyFont="1" applyBorder="1" applyAlignment="1">
      <alignment horizontal="center"/>
    </xf>
    <xf numFmtId="164" fontId="1" fillId="0" borderId="9" xfId="0" applyFont="1" applyBorder="1" applyAlignment="1">
      <alignment horizontal="center"/>
    </xf>
    <xf numFmtId="164" fontId="1" fillId="0" borderId="80" xfId="0" applyFont="1" applyBorder="1" applyAlignment="1">
      <alignment horizontal="left" vertical="top"/>
    </xf>
    <xf numFmtId="164" fontId="1" fillId="0" borderId="81" xfId="0" applyFont="1" applyBorder="1" applyAlignment="1">
      <alignment horizontal="left" vertical="top"/>
    </xf>
    <xf numFmtId="164" fontId="1" fillId="0" borderId="82" xfId="0" applyFont="1" applyBorder="1" applyAlignment="1">
      <alignment horizontal="left" vertical="top"/>
    </xf>
    <xf numFmtId="164" fontId="1" fillId="0" borderId="75" xfId="0" applyFont="1" applyBorder="1" applyAlignment="1">
      <alignment horizontal="left" vertical="top"/>
    </xf>
    <xf numFmtId="164" fontId="1" fillId="0" borderId="76" xfId="0" applyFont="1" applyBorder="1" applyAlignment="1">
      <alignment horizontal="left" vertical="top"/>
    </xf>
    <xf numFmtId="164" fontId="1" fillId="0" borderId="77" xfId="0" applyFont="1" applyBorder="1" applyAlignment="1">
      <alignment horizontal="left" vertical="top"/>
    </xf>
    <xf numFmtId="164" fontId="1" fillId="0" borderId="11" xfId="0" applyFont="1" applyBorder="1" applyAlignment="1">
      <alignment horizontal="center"/>
    </xf>
    <xf numFmtId="164" fontId="1" fillId="0" borderId="6" xfId="0" applyFont="1" applyBorder="1" applyAlignment="1" applyProtection="1">
      <alignment horizontal="center"/>
    </xf>
    <xf numFmtId="164" fontId="1" fillId="0" borderId="1" xfId="0" applyFont="1" applyBorder="1" applyAlignment="1" applyProtection="1">
      <alignment horizontal="center"/>
    </xf>
    <xf numFmtId="164" fontId="1" fillId="0" borderId="26" xfId="0" applyFont="1" applyBorder="1" applyAlignment="1" applyProtection="1">
      <alignment horizontal="center"/>
    </xf>
    <xf numFmtId="164" fontId="1" fillId="0" borderId="10" xfId="0" applyFont="1" applyBorder="1" applyAlignment="1" applyProtection="1">
      <alignment horizontal="center"/>
    </xf>
    <xf numFmtId="164" fontId="1" fillId="0" borderId="4" xfId="0" applyFont="1" applyBorder="1" applyAlignment="1" applyProtection="1">
      <alignment horizontal="center"/>
    </xf>
    <xf numFmtId="164" fontId="1" fillId="0" borderId="18" xfId="0" applyFont="1" applyBorder="1" applyAlignment="1" applyProtection="1">
      <alignment horizontal="center"/>
    </xf>
    <xf numFmtId="164" fontId="1" fillId="0" borderId="12" xfId="0" applyFont="1" applyBorder="1" applyAlignment="1">
      <alignment horizontal="center"/>
    </xf>
    <xf numFmtId="164" fontId="1" fillId="0" borderId="10" xfId="0" applyFont="1" applyBorder="1" applyAlignment="1">
      <alignment horizontal="center"/>
    </xf>
    <xf numFmtId="164" fontId="1" fillId="0" borderId="18" xfId="0" applyFont="1" applyBorder="1" applyAlignment="1">
      <alignment horizontal="center"/>
    </xf>
    <xf numFmtId="164" fontId="1" fillId="0" borderId="0" xfId="0" applyFont="1" applyFill="1" applyBorder="1" applyAlignment="1">
      <alignment wrapText="1"/>
    </xf>
    <xf numFmtId="164" fontId="0" fillId="0" borderId="0" xfId="0" applyAlignment="1">
      <alignment wrapText="1"/>
    </xf>
    <xf numFmtId="164" fontId="0" fillId="0" borderId="14" xfId="0" applyBorder="1" applyAlignment="1">
      <alignment wrapText="1"/>
    </xf>
    <xf numFmtId="164" fontId="1" fillId="0" borderId="4" xfId="0" applyFont="1" applyFill="1" applyBorder="1" applyAlignment="1">
      <alignment wrapText="1"/>
    </xf>
    <xf numFmtId="164" fontId="0" fillId="0" borderId="4" xfId="0" applyBorder="1" applyAlignment="1">
      <alignment wrapText="1"/>
    </xf>
    <xf numFmtId="164" fontId="0" fillId="0" borderId="18" xfId="0" applyBorder="1" applyAlignment="1">
      <alignment wrapText="1"/>
    </xf>
    <xf numFmtId="164" fontId="1" fillId="0" borderId="0" xfId="0" applyFont="1" applyAlignment="1">
      <alignment vertical="top" wrapText="1"/>
    </xf>
    <xf numFmtId="164" fontId="0" fillId="0" borderId="0" xfId="0" applyAlignment="1">
      <alignment vertical="top" wrapText="1"/>
    </xf>
    <xf numFmtId="164" fontId="1" fillId="0" borderId="5" xfId="0" applyFont="1" applyBorder="1" applyAlignment="1" applyProtection="1">
      <alignment horizontal="left" vertical="top" wrapText="1"/>
    </xf>
    <xf numFmtId="164" fontId="0" fillId="0" borderId="5" xfId="0" applyBorder="1" applyAlignment="1"/>
    <xf numFmtId="164" fontId="1" fillId="0" borderId="0" xfId="0" applyFont="1" applyAlignment="1" applyProtection="1">
      <alignment horizontal="left" vertical="top" wrapText="1"/>
    </xf>
    <xf numFmtId="164" fontId="0" fillId="0" borderId="0" xfId="0" applyAlignment="1"/>
    <xf numFmtId="164" fontId="1" fillId="0" borderId="16" xfId="0" applyFont="1" applyBorder="1" applyAlignment="1">
      <alignment horizontal="center"/>
    </xf>
    <xf numFmtId="164" fontId="1" fillId="0" borderId="8" xfId="0" applyFont="1" applyBorder="1" applyAlignment="1">
      <alignment horizontal="center"/>
    </xf>
    <xf numFmtId="164" fontId="1" fillId="0" borderId="15" xfId="0" applyFont="1" applyBorder="1" applyAlignment="1">
      <alignment horizontal="center"/>
    </xf>
    <xf numFmtId="164" fontId="1" fillId="0" borderId="6" xfId="0" applyFont="1" applyBorder="1" applyAlignment="1">
      <alignment horizontal="center"/>
    </xf>
    <xf numFmtId="164" fontId="1" fillId="0" borderId="56" xfId="0" applyFont="1" applyBorder="1" applyAlignment="1">
      <alignment horizontal="center"/>
    </xf>
    <xf numFmtId="164" fontId="1" fillId="0" borderId="57" xfId="0" applyFont="1" applyBorder="1" applyAlignment="1">
      <alignment horizontal="center"/>
    </xf>
    <xf numFmtId="164" fontId="1" fillId="0" borderId="24" xfId="0" applyFont="1" applyBorder="1" applyAlignment="1">
      <alignment horizontal="center"/>
    </xf>
    <xf numFmtId="164" fontId="1" fillId="0" borderId="26" xfId="0" applyFont="1" applyBorder="1" applyAlignment="1">
      <alignment horizontal="center"/>
    </xf>
    <xf numFmtId="164" fontId="1" fillId="0" borderId="7" xfId="0" applyFont="1" applyBorder="1" applyAlignment="1" applyProtection="1">
      <alignment horizontal="left" vertical="top" wrapText="1"/>
    </xf>
    <xf numFmtId="164" fontId="1" fillId="0" borderId="14" xfId="0" applyFont="1" applyBorder="1" applyAlignment="1" applyProtection="1">
      <alignment horizontal="left" vertical="top" wrapText="1"/>
    </xf>
    <xf numFmtId="164" fontId="1" fillId="0" borderId="11" xfId="0" applyFont="1" applyBorder="1" applyAlignment="1" applyProtection="1">
      <alignment horizontal="left" vertical="top" wrapText="1"/>
    </xf>
    <xf numFmtId="164" fontId="1" fillId="0" borderId="12" xfId="0" applyFont="1" applyBorder="1" applyAlignment="1" applyProtection="1">
      <alignment horizontal="left" vertical="top" wrapText="1"/>
    </xf>
    <xf numFmtId="164" fontId="1" fillId="0" borderId="75" xfId="0" applyFont="1" applyBorder="1" applyAlignment="1"/>
    <xf numFmtId="164" fontId="0" fillId="0" borderId="77" xfId="0" applyBorder="1" applyAlignment="1"/>
    <xf numFmtId="164" fontId="0" fillId="0" borderId="0" xfId="0" applyBorder="1" applyAlignment="1"/>
    <xf numFmtId="164" fontId="1" fillId="0" borderId="38" xfId="0" applyFont="1" applyBorder="1" applyAlignment="1">
      <alignment horizontal="right"/>
    </xf>
    <xf numFmtId="164" fontId="1" fillId="0" borderId="58" xfId="0" applyFont="1" applyBorder="1" applyAlignment="1">
      <alignment horizontal="right"/>
    </xf>
    <xf numFmtId="164" fontId="1" fillId="0" borderId="44" xfId="0" applyFont="1" applyBorder="1" applyAlignment="1" applyProtection="1">
      <alignment horizontal="left" wrapText="1"/>
    </xf>
    <xf numFmtId="164" fontId="0" fillId="0" borderId="25" xfId="0" applyBorder="1" applyAlignment="1"/>
    <xf numFmtId="164" fontId="1" fillId="0" borderId="60" xfId="0" applyFont="1" applyBorder="1" applyAlignment="1">
      <alignment horizontal="center" wrapText="1"/>
    </xf>
    <xf numFmtId="164" fontId="0" fillId="0" borderId="45" xfId="0" applyBorder="1" applyAlignment="1">
      <alignment horizontal="center" wrapText="1"/>
    </xf>
    <xf numFmtId="164" fontId="1" fillId="0" borderId="60" xfId="0" applyFont="1" applyBorder="1" applyAlignment="1">
      <alignment horizontal="left" wrapText="1"/>
    </xf>
    <xf numFmtId="164" fontId="0" fillId="0" borderId="24" xfId="0" applyBorder="1" applyAlignment="1">
      <alignment horizontal="left" wrapText="1"/>
    </xf>
    <xf numFmtId="164" fontId="0" fillId="0" borderId="45" xfId="0" applyBorder="1" applyAlignment="1">
      <alignment horizontal="left" wrapText="1"/>
    </xf>
    <xf numFmtId="164" fontId="0" fillId="0" borderId="1" xfId="0" applyBorder="1" applyAlignment="1">
      <alignment horizontal="left" wrapText="1"/>
    </xf>
    <xf numFmtId="41" fontId="1" fillId="0" borderId="59" xfId="0" applyNumberFormat="1" applyFont="1" applyBorder="1" applyAlignment="1">
      <alignment horizontal="right"/>
    </xf>
    <xf numFmtId="41" fontId="1" fillId="0" borderId="58" xfId="0" applyNumberFormat="1" applyFont="1" applyBorder="1" applyAlignment="1">
      <alignment horizontal="right"/>
    </xf>
    <xf numFmtId="164" fontId="1" fillId="0" borderId="44" xfId="0" applyFont="1" applyBorder="1" applyAlignment="1" applyProtection="1">
      <alignment horizontal="center"/>
    </xf>
    <xf numFmtId="164" fontId="0" fillId="0" borderId="39" xfId="0" applyBorder="1" applyAlignment="1">
      <alignment horizontal="center"/>
    </xf>
    <xf numFmtId="164" fontId="1" fillId="0" borderId="61" xfId="0" applyFont="1" applyBorder="1" applyAlignment="1">
      <alignment horizontal="center" wrapText="1"/>
    </xf>
    <xf numFmtId="164" fontId="0" fillId="0" borderId="62" xfId="0" applyBorder="1" applyAlignment="1">
      <alignment horizontal="center" wrapText="1"/>
    </xf>
    <xf numFmtId="164" fontId="1" fillId="0" borderId="61" xfId="0" applyFont="1" applyBorder="1" applyAlignment="1">
      <alignment horizontal="left" wrapText="1"/>
    </xf>
    <xf numFmtId="164" fontId="0" fillId="0" borderId="21" xfId="0" applyBorder="1" applyAlignment="1">
      <alignment horizontal="left" wrapText="1"/>
    </xf>
    <xf numFmtId="164" fontId="0" fillId="0" borderId="62" xfId="0" applyBorder="1" applyAlignment="1">
      <alignment horizontal="left" wrapText="1"/>
    </xf>
    <xf numFmtId="164" fontId="1" fillId="0" borderId="54" xfId="0" applyFont="1" applyBorder="1" applyAlignment="1">
      <alignment horizontal="left" wrapText="1"/>
    </xf>
    <xf numFmtId="164" fontId="0" fillId="0" borderId="63" xfId="0" applyBorder="1" applyAlignment="1">
      <alignment horizontal="left" wrapText="1"/>
    </xf>
    <xf numFmtId="14" fontId="1" fillId="0" borderId="0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41" fontId="1" fillId="0" borderId="44" xfId="0" applyNumberFormat="1" applyFont="1" applyBorder="1" applyAlignment="1">
      <alignment horizontal="center"/>
    </xf>
    <xf numFmtId="41" fontId="1" fillId="0" borderId="39" xfId="0" applyNumberFormat="1" applyFont="1" applyBorder="1" applyAlignment="1">
      <alignment horizontal="center"/>
    </xf>
    <xf numFmtId="41" fontId="1" fillId="0" borderId="25" xfId="0" applyNumberFormat="1" applyFont="1" applyBorder="1" applyAlignment="1">
      <alignment horizontal="center"/>
    </xf>
    <xf numFmtId="41" fontId="1" fillId="0" borderId="23" xfId="0" applyNumberFormat="1" applyFont="1" applyBorder="1" applyAlignment="1">
      <alignment horizontal="center"/>
    </xf>
    <xf numFmtId="164" fontId="1" fillId="0" borderId="11" xfId="0" applyFont="1" applyBorder="1" applyAlignment="1">
      <alignment horizontal="center" wrapText="1"/>
    </xf>
    <xf numFmtId="164" fontId="0" fillId="0" borderId="5" xfId="0" applyBorder="1" applyAlignment="1">
      <alignment wrapText="1"/>
    </xf>
    <xf numFmtId="164" fontId="1" fillId="0" borderId="7" xfId="0" applyFont="1" applyBorder="1" applyAlignment="1">
      <alignment horizontal="center"/>
    </xf>
    <xf numFmtId="164" fontId="0" fillId="0" borderId="0" xfId="0" applyBorder="1" applyAlignment="1">
      <alignment horizontal="center"/>
    </xf>
    <xf numFmtId="164" fontId="0" fillId="0" borderId="4" xfId="0" applyBorder="1" applyAlignment="1"/>
    <xf numFmtId="164" fontId="1" fillId="0" borderId="60" xfId="0" applyFont="1" applyBorder="1" applyAlignment="1" applyProtection="1">
      <alignment horizontal="left" wrapText="1"/>
    </xf>
    <xf numFmtId="164" fontId="0" fillId="0" borderId="24" xfId="0" applyBorder="1" applyAlignment="1">
      <alignment wrapText="1"/>
    </xf>
    <xf numFmtId="164" fontId="0" fillId="0" borderId="56" xfId="0" applyBorder="1" applyAlignment="1">
      <alignment wrapText="1"/>
    </xf>
    <xf numFmtId="164" fontId="1" fillId="0" borderId="44" xfId="0" applyFont="1" applyBorder="1" applyAlignment="1"/>
    <xf numFmtId="164" fontId="0" fillId="0" borderId="39" xfId="0" applyBorder="1" applyAlignment="1"/>
    <xf numFmtId="164" fontId="1" fillId="0" borderId="0" xfId="0" applyFont="1" applyAlignment="1" applyProtection="1">
      <alignment horizontal="left" wrapText="1"/>
    </xf>
    <xf numFmtId="164" fontId="0" fillId="0" borderId="0" xfId="0" applyBorder="1" applyAlignment="1">
      <alignment wrapText="1"/>
    </xf>
    <xf numFmtId="164" fontId="0" fillId="0" borderId="4" xfId="0" applyBorder="1" applyAlignment="1">
      <alignment horizontal="center"/>
    </xf>
    <xf numFmtId="164" fontId="0" fillId="0" borderId="5" xfId="0" applyBorder="1" applyAlignment="1">
      <alignment horizontal="center"/>
    </xf>
    <xf numFmtId="164" fontId="1" fillId="0" borderId="30" xfId="0" applyFont="1" applyBorder="1" applyAlignment="1" applyProtection="1"/>
    <xf numFmtId="164" fontId="0" fillId="0" borderId="32" xfId="0" applyBorder="1" applyAlignment="1"/>
    <xf numFmtId="164" fontId="1" fillId="0" borderId="7" xfId="0" applyFont="1" applyBorder="1" applyAlignment="1" applyProtection="1">
      <alignment horizontal="center"/>
    </xf>
    <xf numFmtId="164" fontId="0" fillId="0" borderId="32" xfId="0" applyBorder="1" applyAlignment="1">
      <alignment horizontal="center"/>
    </xf>
    <xf numFmtId="164" fontId="1" fillId="0" borderId="24" xfId="0" applyFont="1" applyBorder="1" applyAlignment="1">
      <alignment horizontal="left" wrapText="1"/>
    </xf>
    <xf numFmtId="164" fontId="1" fillId="0" borderId="45" xfId="0" applyFont="1" applyBorder="1" applyAlignment="1">
      <alignment horizontal="left" wrapText="1"/>
    </xf>
    <xf numFmtId="164" fontId="1" fillId="0" borderId="0" xfId="0" quotePrefix="1" applyFont="1" applyBorder="1" applyAlignment="1">
      <alignment horizontal="center"/>
    </xf>
    <xf numFmtId="164" fontId="1" fillId="0" borderId="0" xfId="0" quotePrefix="1" applyFont="1" applyAlignment="1">
      <alignment horizontal="center"/>
    </xf>
    <xf numFmtId="164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7"/>
  <sheetViews>
    <sheetView tabSelected="1" zoomScaleNormal="100" workbookViewId="0">
      <selection activeCell="E7" sqref="E7"/>
    </sheetView>
  </sheetViews>
  <sheetFormatPr defaultColWidth="9.7109375" defaultRowHeight="12.95" customHeight="1" x14ac:dyDescent="0.25"/>
  <cols>
    <col min="1" max="1" width="6.7109375" style="4" customWidth="1"/>
    <col min="2" max="2" width="7.7109375" style="4" customWidth="1"/>
    <col min="3" max="3" width="25.7109375" style="4" customWidth="1"/>
    <col min="4" max="4" width="12.28515625" style="4" customWidth="1"/>
    <col min="5" max="5" width="16.42578125" style="4" customWidth="1"/>
    <col min="6" max="6" width="9.7109375" style="4" customWidth="1"/>
    <col min="7" max="7" width="15.7109375" style="4" customWidth="1"/>
    <col min="8" max="8" width="20.140625" style="4" customWidth="1"/>
    <col min="9" max="9" width="6.85546875" style="4" customWidth="1"/>
    <col min="10" max="10" width="27.7109375" style="4" customWidth="1"/>
    <col min="11" max="11" width="48.7109375" style="4" customWidth="1"/>
    <col min="12" max="12" width="28.7109375" style="4" customWidth="1"/>
    <col min="13" max="13" width="19.7109375" style="4" customWidth="1"/>
    <col min="14" max="14" width="13.7109375" style="4" customWidth="1"/>
    <col min="15" max="16384" width="9.7109375" style="4"/>
  </cols>
  <sheetData>
    <row r="1" spans="1:9" s="8" customFormat="1" ht="15.75" x14ac:dyDescent="0.25">
      <c r="A1" s="426" t="s">
        <v>275</v>
      </c>
      <c r="B1" s="426"/>
      <c r="C1" s="426"/>
      <c r="D1" s="426"/>
      <c r="E1" s="426"/>
      <c r="F1" s="426"/>
      <c r="G1" s="426"/>
      <c r="H1" s="426"/>
      <c r="I1" s="426"/>
    </row>
    <row r="2" spans="1:9" ht="15.75" x14ac:dyDescent="0.25">
      <c r="A2" s="140"/>
      <c r="B2" s="140"/>
      <c r="C2" s="140"/>
      <c r="D2" s="140"/>
      <c r="E2" s="140"/>
      <c r="F2" s="140"/>
      <c r="G2" s="140"/>
      <c r="H2" s="140"/>
      <c r="I2" s="140"/>
    </row>
    <row r="3" spans="1:9" ht="15.75" x14ac:dyDescent="0.25">
      <c r="A3" s="455" t="s">
        <v>270</v>
      </c>
      <c r="B3" s="455"/>
      <c r="C3" s="455"/>
      <c r="D3" s="455"/>
      <c r="E3" s="455"/>
      <c r="F3" s="455"/>
      <c r="G3" s="455"/>
      <c r="H3" s="456"/>
      <c r="I3" s="456"/>
    </row>
    <row r="4" spans="1:9" ht="15.75" x14ac:dyDescent="0.25">
      <c r="A4" s="457"/>
      <c r="B4" s="457"/>
      <c r="C4" s="457"/>
      <c r="D4" s="457"/>
      <c r="E4" s="457"/>
      <c r="F4" s="457"/>
      <c r="G4" s="457"/>
      <c r="H4" s="458"/>
      <c r="I4" s="458"/>
    </row>
    <row r="5" spans="1:9" ht="15.75" x14ac:dyDescent="0.25">
      <c r="A5" s="246"/>
      <c r="B5" s="246"/>
      <c r="C5" s="246"/>
      <c r="D5" s="246"/>
      <c r="E5" s="246"/>
      <c r="F5" s="246"/>
      <c r="G5" s="246"/>
      <c r="H5" s="24"/>
    </row>
    <row r="6" spans="1:9" ht="16.5" thickBot="1" x14ac:dyDescent="0.3">
      <c r="A6" s="469" t="s">
        <v>276</v>
      </c>
      <c r="B6" s="455"/>
      <c r="C6" s="455"/>
      <c r="D6" s="470"/>
      <c r="E6" s="11" t="s">
        <v>266</v>
      </c>
      <c r="F6" s="26" t="s">
        <v>175</v>
      </c>
      <c r="G6" s="43"/>
      <c r="H6" s="216" t="s">
        <v>176</v>
      </c>
      <c r="I6" s="61"/>
    </row>
    <row r="7" spans="1:9" ht="17.25" thickTop="1" thickBot="1" x14ac:dyDescent="0.3">
      <c r="A7" s="467" t="s">
        <v>277</v>
      </c>
      <c r="B7" s="427"/>
      <c r="C7" s="427"/>
      <c r="D7" s="427"/>
      <c r="E7" s="334"/>
      <c r="F7" s="24" t="s">
        <v>255</v>
      </c>
      <c r="G7" s="381">
        <f>+D22</f>
        <v>0</v>
      </c>
      <c r="H7" s="140" t="s">
        <v>177</v>
      </c>
      <c r="I7" s="80"/>
    </row>
    <row r="8" spans="1:9" ht="20.25" customHeight="1" thickTop="1" thickBot="1" x14ac:dyDescent="0.3">
      <c r="A8" s="467"/>
      <c r="B8" s="427"/>
      <c r="C8" s="427"/>
      <c r="D8" s="468"/>
      <c r="E8" s="21" t="s">
        <v>267</v>
      </c>
      <c r="F8" s="14" t="s">
        <v>256</v>
      </c>
      <c r="G8" s="381">
        <f>+G22</f>
        <v>0</v>
      </c>
      <c r="H8" s="140" t="s">
        <v>237</v>
      </c>
      <c r="I8" s="80"/>
    </row>
    <row r="9" spans="1:9" ht="20.25" customHeight="1" thickTop="1" thickBot="1" x14ac:dyDescent="0.3">
      <c r="A9" s="229"/>
      <c r="B9" s="223"/>
      <c r="C9" s="223"/>
      <c r="D9" s="223"/>
      <c r="E9" s="334"/>
      <c r="F9" s="25"/>
      <c r="G9" s="219"/>
      <c r="H9" s="140"/>
      <c r="I9" s="45"/>
    </row>
    <row r="10" spans="1:9" ht="16.5" thickTop="1" x14ac:dyDescent="0.25">
      <c r="A10" s="24" t="s">
        <v>178</v>
      </c>
      <c r="B10" s="24"/>
      <c r="C10" s="8"/>
      <c r="D10" s="8"/>
      <c r="E10" s="8"/>
      <c r="F10" s="8"/>
      <c r="G10" s="8"/>
      <c r="H10" s="9"/>
      <c r="I10" s="9"/>
    </row>
    <row r="11" spans="1:9" ht="15.75" x14ac:dyDescent="0.25">
      <c r="A11" s="24"/>
      <c r="B11" s="24"/>
      <c r="C11" s="8" t="s">
        <v>236</v>
      </c>
      <c r="D11" s="8" t="s">
        <v>257</v>
      </c>
      <c r="E11" s="7"/>
      <c r="F11" s="24" t="s">
        <v>179</v>
      </c>
      <c r="G11" s="24"/>
      <c r="H11" s="8" t="s">
        <v>180</v>
      </c>
      <c r="I11" s="8"/>
    </row>
    <row r="12" spans="1:9" ht="16.5" thickBot="1" x14ac:dyDescent="0.3">
      <c r="A12" s="18"/>
      <c r="B12" s="18"/>
      <c r="C12" s="19" t="s">
        <v>181</v>
      </c>
      <c r="D12" s="8" t="s">
        <v>258</v>
      </c>
      <c r="E12" s="9"/>
      <c r="F12" s="8" t="s">
        <v>182</v>
      </c>
      <c r="G12" s="8"/>
      <c r="H12" s="8"/>
    </row>
    <row r="13" spans="1:9" ht="17.25" thickTop="1" thickBot="1" x14ac:dyDescent="0.3">
      <c r="A13" s="25" t="s">
        <v>0</v>
      </c>
      <c r="B13" s="25"/>
      <c r="C13" s="7"/>
      <c r="D13" s="358" t="s">
        <v>1</v>
      </c>
      <c r="E13" s="359"/>
      <c r="F13" s="360" t="s">
        <v>171</v>
      </c>
      <c r="G13" s="360"/>
      <c r="H13" s="361"/>
      <c r="I13" s="6"/>
    </row>
    <row r="14" spans="1:9" ht="16.5" thickTop="1" x14ac:dyDescent="0.25">
      <c r="A14" s="24" t="s">
        <v>278</v>
      </c>
      <c r="B14" s="24"/>
      <c r="C14" s="8"/>
      <c r="D14" s="14" t="s">
        <v>183</v>
      </c>
      <c r="E14" s="8"/>
      <c r="G14" s="24" t="s">
        <v>184</v>
      </c>
      <c r="H14" s="8"/>
      <c r="I14" s="9"/>
    </row>
    <row r="15" spans="1:9" ht="16.5" thickBot="1" x14ac:dyDescent="0.3">
      <c r="A15" s="2"/>
      <c r="B15" s="2"/>
      <c r="D15" s="14" t="s">
        <v>357</v>
      </c>
      <c r="G15" s="2" t="s">
        <v>185</v>
      </c>
      <c r="I15" s="7"/>
    </row>
    <row r="16" spans="1:9" ht="17.25" thickTop="1" thickBot="1" x14ac:dyDescent="0.3">
      <c r="A16" s="27">
        <v>1</v>
      </c>
      <c r="B16" s="9" t="s">
        <v>186</v>
      </c>
      <c r="C16" s="431"/>
      <c r="D16" s="432"/>
      <c r="E16" s="433"/>
      <c r="F16" s="17"/>
      <c r="G16" s="17"/>
      <c r="H16" s="9"/>
      <c r="I16" s="28">
        <v>1</v>
      </c>
    </row>
    <row r="17" spans="1:9" ht="17.25" thickTop="1" thickBot="1" x14ac:dyDescent="0.3">
      <c r="A17" s="27">
        <v>1.01</v>
      </c>
      <c r="B17" s="9" t="s">
        <v>187</v>
      </c>
      <c r="C17" s="434"/>
      <c r="D17" s="435"/>
      <c r="E17" s="436"/>
      <c r="F17" s="6" t="s">
        <v>188</v>
      </c>
      <c r="G17" s="336"/>
      <c r="H17" s="9"/>
      <c r="I17" s="28">
        <v>1.01</v>
      </c>
    </row>
    <row r="18" spans="1:9" ht="17.25" thickTop="1" thickBot="1" x14ac:dyDescent="0.3">
      <c r="A18" s="29">
        <v>1.02</v>
      </c>
      <c r="B18" s="6" t="s">
        <v>189</v>
      </c>
      <c r="C18" s="338"/>
      <c r="D18" s="335" t="s">
        <v>190</v>
      </c>
      <c r="E18" s="337"/>
      <c r="F18" s="6" t="s">
        <v>191</v>
      </c>
      <c r="G18" s="336"/>
      <c r="H18" s="6"/>
      <c r="I18" s="31">
        <v>1.02</v>
      </c>
    </row>
    <row r="19" spans="1:9" ht="17.25" thickTop="1" thickBot="1" x14ac:dyDescent="0.3">
      <c r="A19" s="27">
        <v>1.03</v>
      </c>
      <c r="B19" s="9" t="s">
        <v>192</v>
      </c>
      <c r="C19" s="336"/>
      <c r="D19" s="17"/>
      <c r="E19" s="24"/>
      <c r="F19" s="9"/>
      <c r="G19" s="8"/>
      <c r="H19" s="9"/>
      <c r="I19" s="31">
        <v>1.03</v>
      </c>
    </row>
    <row r="20" spans="1:9" ht="17.25" thickTop="1" thickBot="1" x14ac:dyDescent="0.3">
      <c r="A20" s="27">
        <v>2</v>
      </c>
      <c r="B20" s="9" t="s">
        <v>359</v>
      </c>
      <c r="C20" s="8"/>
      <c r="D20" s="320">
        <f>+E7</f>
        <v>0</v>
      </c>
      <c r="E20" s="17"/>
      <c r="F20" s="9"/>
      <c r="G20" s="9"/>
      <c r="H20" s="9"/>
      <c r="I20" s="28">
        <v>2</v>
      </c>
    </row>
    <row r="21" spans="1:9" ht="17.25" thickTop="1" thickBot="1" x14ac:dyDescent="0.3">
      <c r="A21" s="27">
        <v>3</v>
      </c>
      <c r="B21" s="9" t="s">
        <v>193</v>
      </c>
      <c r="C21" s="368"/>
      <c r="D21" s="358" t="s">
        <v>360</v>
      </c>
      <c r="E21" s="384"/>
      <c r="F21" s="9"/>
      <c r="G21" s="9"/>
      <c r="H21" s="9"/>
      <c r="I21" s="28">
        <v>3</v>
      </c>
    </row>
    <row r="22" spans="1:9" s="88" customFormat="1" ht="17.25" thickTop="1" thickBot="1" x14ac:dyDescent="0.3">
      <c r="A22" s="29">
        <v>4</v>
      </c>
      <c r="B22" s="365" t="s">
        <v>194</v>
      </c>
      <c r="C22" s="385"/>
      <c r="D22" s="413"/>
      <c r="E22" s="416" t="s">
        <v>268</v>
      </c>
      <c r="F22" s="365"/>
      <c r="G22" s="380"/>
      <c r="H22" s="370"/>
      <c r="I22" s="371">
        <v>4</v>
      </c>
    </row>
    <row r="23" spans="1:9" ht="16.5" thickTop="1" x14ac:dyDescent="0.25">
      <c r="A23" s="29"/>
      <c r="B23" s="33"/>
      <c r="C23" s="6"/>
      <c r="D23" s="25"/>
      <c r="E23" s="30"/>
      <c r="F23" s="6"/>
      <c r="G23" s="7"/>
      <c r="H23" s="6"/>
      <c r="I23" s="31"/>
    </row>
    <row r="24" spans="1:9" ht="15.75" x14ac:dyDescent="0.25">
      <c r="A24" s="34"/>
      <c r="B24" s="35"/>
      <c r="C24" s="36" t="s">
        <v>195</v>
      </c>
      <c r="D24" s="24"/>
      <c r="E24" s="37" t="s">
        <v>196</v>
      </c>
      <c r="F24" s="28"/>
      <c r="G24" s="8"/>
      <c r="H24" s="8"/>
      <c r="I24" s="13"/>
    </row>
    <row r="25" spans="1:9" ht="15.75" x14ac:dyDescent="0.25">
      <c r="A25" s="38"/>
      <c r="B25" s="18"/>
      <c r="C25" s="39" t="s">
        <v>197</v>
      </c>
      <c r="D25" s="19"/>
      <c r="E25" s="39" t="s">
        <v>197</v>
      </c>
      <c r="F25" s="459" t="s">
        <v>198</v>
      </c>
      <c r="G25" s="460"/>
      <c r="H25" s="461"/>
      <c r="I25" s="40"/>
    </row>
    <row r="26" spans="1:9" ht="16.5" thickBot="1" x14ac:dyDescent="0.3">
      <c r="A26" s="25"/>
      <c r="B26" s="328">
        <v>1</v>
      </c>
      <c r="C26" s="462">
        <v>2</v>
      </c>
      <c r="D26" s="463"/>
      <c r="E26" s="339">
        <v>3</v>
      </c>
      <c r="F26" s="464">
        <v>4</v>
      </c>
      <c r="G26" s="465"/>
      <c r="H26" s="466"/>
      <c r="I26" s="31"/>
    </row>
    <row r="27" spans="1:9" ht="17.25" thickTop="1" thickBot="1" x14ac:dyDescent="0.3">
      <c r="A27" s="33">
        <v>5</v>
      </c>
      <c r="B27" s="340"/>
      <c r="C27" s="334"/>
      <c r="D27" s="6"/>
      <c r="E27" s="42" t="s">
        <v>358</v>
      </c>
      <c r="F27" s="41"/>
      <c r="G27" s="41"/>
      <c r="H27" s="341"/>
      <c r="I27" s="6">
        <v>5</v>
      </c>
    </row>
    <row r="28" spans="1:9" ht="16.5" thickTop="1" x14ac:dyDescent="0.25">
      <c r="A28" s="2"/>
      <c r="B28" s="2"/>
      <c r="D28" s="2"/>
      <c r="F28" s="2"/>
      <c r="G28" s="2"/>
      <c r="I28" s="8"/>
    </row>
    <row r="29" spans="1:9" ht="15.75" x14ac:dyDescent="0.25">
      <c r="A29" s="43"/>
      <c r="B29" s="17"/>
      <c r="C29" s="36" t="s">
        <v>199</v>
      </c>
      <c r="D29" s="17"/>
      <c r="E29" s="437" t="s">
        <v>200</v>
      </c>
      <c r="F29" s="444"/>
      <c r="G29" s="44"/>
      <c r="H29" s="5"/>
      <c r="I29" s="28"/>
    </row>
    <row r="30" spans="1:9" ht="15.75" x14ac:dyDescent="0.25">
      <c r="A30" s="45"/>
      <c r="B30" s="7"/>
      <c r="C30" s="23" t="s">
        <v>197</v>
      </c>
      <c r="D30" s="7"/>
      <c r="E30" s="445" t="s">
        <v>197</v>
      </c>
      <c r="F30" s="446"/>
      <c r="G30" s="46"/>
      <c r="H30" s="47" t="s">
        <v>11</v>
      </c>
      <c r="I30" s="40"/>
    </row>
    <row r="31" spans="1:9" ht="16.5" thickBot="1" x14ac:dyDescent="0.3">
      <c r="A31" s="22"/>
      <c r="B31" s="342">
        <v>1</v>
      </c>
      <c r="C31" s="437">
        <v>2</v>
      </c>
      <c r="D31" s="430"/>
      <c r="E31" s="28">
        <v>3</v>
      </c>
      <c r="F31" s="17"/>
      <c r="G31" s="30"/>
      <c r="H31" s="250">
        <v>4</v>
      </c>
      <c r="I31" s="31"/>
    </row>
    <row r="32" spans="1:9" ht="17.25" thickTop="1" thickBot="1" x14ac:dyDescent="0.3">
      <c r="A32" s="6">
        <v>6</v>
      </c>
      <c r="B32" s="334"/>
      <c r="C32" s="336"/>
      <c r="D32" s="6"/>
      <c r="E32" s="471"/>
      <c r="F32" s="472"/>
      <c r="G32" s="30"/>
      <c r="H32" s="343"/>
      <c r="I32" s="6">
        <v>6</v>
      </c>
    </row>
    <row r="33" spans="1:9" ht="17.25" thickTop="1" thickBot="1" x14ac:dyDescent="0.3">
      <c r="A33" s="6"/>
      <c r="B33" s="334"/>
      <c r="C33" s="336"/>
      <c r="D33" s="6"/>
      <c r="E33" s="471"/>
      <c r="F33" s="472"/>
      <c r="G33" s="30"/>
      <c r="H33" s="343"/>
      <c r="I33" s="6" t="str">
        <f>IF(A33="","",+A33)</f>
        <v/>
      </c>
    </row>
    <row r="34" spans="1:9" ht="16.5" thickTop="1" x14ac:dyDescent="0.25">
      <c r="A34" s="6"/>
      <c r="B34" s="7"/>
      <c r="C34" s="7"/>
      <c r="D34" s="6"/>
      <c r="E34" s="7"/>
      <c r="F34" s="25"/>
      <c r="G34" s="30"/>
      <c r="H34" s="7"/>
      <c r="I34" s="6"/>
    </row>
    <row r="35" spans="1:9" ht="15.75" x14ac:dyDescent="0.25">
      <c r="A35" s="49">
        <v>7</v>
      </c>
      <c r="B35" s="9" t="s">
        <v>201</v>
      </c>
      <c r="C35" s="9"/>
      <c r="D35" s="9"/>
      <c r="E35" s="9"/>
      <c r="F35" s="9"/>
      <c r="G35" s="9"/>
      <c r="H35" s="9"/>
      <c r="I35" s="28">
        <v>7</v>
      </c>
    </row>
    <row r="36" spans="1:9" ht="15.75" x14ac:dyDescent="0.25">
      <c r="A36" s="34"/>
      <c r="B36" s="24" t="s">
        <v>369</v>
      </c>
      <c r="C36" s="2"/>
      <c r="E36" s="8"/>
      <c r="F36" s="7"/>
      <c r="G36" s="8"/>
      <c r="I36" s="13"/>
    </row>
    <row r="37" spans="1:9" ht="15.75" x14ac:dyDescent="0.25">
      <c r="A37" s="50"/>
      <c r="B37" s="51"/>
      <c r="C37" s="52" t="s">
        <v>154</v>
      </c>
      <c r="D37" s="53"/>
      <c r="E37" s="53"/>
      <c r="F37" s="18"/>
      <c r="G37" s="18"/>
      <c r="H37" s="54" t="s">
        <v>2</v>
      </c>
      <c r="I37" s="28"/>
    </row>
    <row r="38" spans="1:9" ht="16.5" thickBot="1" x14ac:dyDescent="0.3">
      <c r="A38" s="55"/>
      <c r="B38" s="24"/>
      <c r="C38" s="140">
        <v>1</v>
      </c>
      <c r="D38" s="19"/>
      <c r="E38" s="56"/>
      <c r="F38" s="57"/>
      <c r="G38" s="57"/>
      <c r="H38" s="350">
        <v>2</v>
      </c>
      <c r="I38" s="31"/>
    </row>
    <row r="39" spans="1:9" ht="17.25" thickTop="1" thickBot="1" x14ac:dyDescent="0.3">
      <c r="A39" s="348">
        <v>7.01</v>
      </c>
      <c r="B39" s="471"/>
      <c r="C39" s="472"/>
      <c r="D39" s="19"/>
      <c r="E39" s="19"/>
      <c r="F39" s="19"/>
      <c r="G39" s="19"/>
      <c r="H39" s="334"/>
      <c r="I39" s="6">
        <v>7.01</v>
      </c>
    </row>
    <row r="40" spans="1:9" ht="17.25" thickTop="1" thickBot="1" x14ac:dyDescent="0.3">
      <c r="A40" s="348">
        <v>7.02</v>
      </c>
      <c r="B40" s="471"/>
      <c r="C40" s="472"/>
      <c r="D40" s="19"/>
      <c r="E40" s="19"/>
      <c r="F40" s="19"/>
      <c r="G40" s="19"/>
      <c r="H40" s="334"/>
      <c r="I40" s="6">
        <v>7.02</v>
      </c>
    </row>
    <row r="41" spans="1:9" ht="17.25" thickTop="1" thickBot="1" x14ac:dyDescent="0.3">
      <c r="A41" s="348">
        <v>7.03</v>
      </c>
      <c r="B41" s="471"/>
      <c r="C41" s="472"/>
      <c r="D41" s="19"/>
      <c r="E41" s="19"/>
      <c r="F41" s="19"/>
      <c r="G41" s="19"/>
      <c r="H41" s="334"/>
      <c r="I41" s="6">
        <v>7.03</v>
      </c>
    </row>
    <row r="42" spans="1:9" ht="17.25" thickTop="1" thickBot="1" x14ac:dyDescent="0.3">
      <c r="A42" s="348">
        <v>7.04</v>
      </c>
      <c r="B42" s="471"/>
      <c r="C42" s="472"/>
      <c r="D42" s="19"/>
      <c r="E42" s="19"/>
      <c r="F42" s="19"/>
      <c r="G42" s="19"/>
      <c r="H42" s="334"/>
      <c r="I42" s="7">
        <v>7.04</v>
      </c>
    </row>
    <row r="43" spans="1:9" ht="17.25" thickTop="1" thickBot="1" x14ac:dyDescent="0.3">
      <c r="A43" s="349">
        <v>7.05</v>
      </c>
      <c r="B43" s="471"/>
      <c r="C43" s="472"/>
      <c r="D43" s="19"/>
      <c r="E43" s="59"/>
      <c r="F43" s="19"/>
      <c r="G43" s="19"/>
      <c r="H43" s="334"/>
      <c r="I43" s="6">
        <v>7.05</v>
      </c>
    </row>
    <row r="44" spans="1:9" ht="16.5" thickTop="1" x14ac:dyDescent="0.25">
      <c r="A44" s="19"/>
      <c r="B44" s="19"/>
      <c r="C44" s="19"/>
      <c r="D44" s="19"/>
      <c r="E44" s="19"/>
      <c r="F44" s="19"/>
      <c r="G44" s="19"/>
      <c r="H44" s="19"/>
      <c r="I44" s="8"/>
    </row>
    <row r="45" spans="1:9" ht="15.75" x14ac:dyDescent="0.25">
      <c r="A45" s="55">
        <v>8</v>
      </c>
      <c r="B45" s="18"/>
      <c r="C45" s="57" t="s">
        <v>202</v>
      </c>
      <c r="D45" s="19"/>
      <c r="E45" s="19"/>
      <c r="F45" s="19"/>
      <c r="G45" s="19"/>
      <c r="H45" s="19"/>
      <c r="I45" s="31">
        <v>8</v>
      </c>
    </row>
    <row r="46" spans="1:9" ht="15.75" x14ac:dyDescent="0.25">
      <c r="A46" s="1"/>
      <c r="B46" s="12"/>
      <c r="C46" s="60"/>
      <c r="E46" s="61"/>
      <c r="F46" s="438" t="s">
        <v>203</v>
      </c>
      <c r="G46" s="439"/>
      <c r="H46" s="440"/>
      <c r="I46" s="28"/>
    </row>
    <row r="47" spans="1:9" ht="15.75" x14ac:dyDescent="0.25">
      <c r="A47" s="45"/>
      <c r="B47" s="7"/>
      <c r="C47" s="62" t="s">
        <v>154</v>
      </c>
      <c r="D47" s="7"/>
      <c r="E47" s="45"/>
      <c r="F47" s="441" t="s">
        <v>204</v>
      </c>
      <c r="G47" s="442"/>
      <c r="H47" s="443"/>
      <c r="I47" s="40"/>
    </row>
    <row r="48" spans="1:9" ht="16.5" thickBot="1" x14ac:dyDescent="0.3">
      <c r="A48" s="32"/>
      <c r="B48" s="9"/>
      <c r="C48" s="351">
        <v>1</v>
      </c>
      <c r="D48" s="6"/>
      <c r="E48" s="32"/>
      <c r="F48" s="428">
        <v>2</v>
      </c>
      <c r="G48" s="429"/>
      <c r="H48" s="444"/>
      <c r="I48" s="31"/>
    </row>
    <row r="49" spans="1:47" ht="17.25" thickTop="1" thickBot="1" x14ac:dyDescent="0.3">
      <c r="A49" s="7">
        <v>8.01</v>
      </c>
      <c r="B49" s="471"/>
      <c r="C49" s="472"/>
      <c r="D49" s="7"/>
      <c r="E49" s="7"/>
      <c r="F49" s="31"/>
      <c r="G49" s="7"/>
      <c r="H49" s="336"/>
      <c r="I49" s="7">
        <v>8.01</v>
      </c>
    </row>
    <row r="50" spans="1:47" ht="17.25" thickTop="1" thickBot="1" x14ac:dyDescent="0.3">
      <c r="A50" s="19">
        <v>8.02</v>
      </c>
      <c r="B50" s="471"/>
      <c r="C50" s="472"/>
      <c r="D50" s="19"/>
      <c r="E50" s="19"/>
      <c r="F50" s="63"/>
      <c r="G50" s="19"/>
      <c r="H50" s="336"/>
      <c r="I50" s="8">
        <v>8.02</v>
      </c>
    </row>
    <row r="51" spans="1:47" ht="17.25" thickTop="1" thickBot="1" x14ac:dyDescent="0.3">
      <c r="A51" s="7">
        <v>8.0299999999999994</v>
      </c>
      <c r="B51" s="471"/>
      <c r="C51" s="472"/>
      <c r="D51" s="7"/>
      <c r="E51" s="7"/>
      <c r="F51" s="40"/>
      <c r="G51" s="7"/>
      <c r="H51" s="336"/>
      <c r="I51" s="6">
        <v>8.0299999999999994</v>
      </c>
    </row>
    <row r="52" spans="1:47" ht="17.25" thickTop="1" thickBot="1" x14ac:dyDescent="0.3">
      <c r="A52" s="6">
        <v>8.0399999999999991</v>
      </c>
      <c r="B52" s="471"/>
      <c r="C52" s="472"/>
      <c r="D52" s="6"/>
      <c r="E52" s="6"/>
      <c r="F52" s="31"/>
      <c r="G52" s="6"/>
      <c r="H52" s="336"/>
      <c r="I52" s="6">
        <v>8.0399999999999991</v>
      </c>
    </row>
    <row r="53" spans="1:47" ht="17.25" thickTop="1" thickBot="1" x14ac:dyDescent="0.3">
      <c r="A53" s="6">
        <v>8.0500000000000007</v>
      </c>
      <c r="B53" s="471"/>
      <c r="C53" s="472"/>
      <c r="D53" s="6"/>
      <c r="E53" s="6"/>
      <c r="F53" s="31"/>
      <c r="G53" s="6"/>
      <c r="H53" s="336"/>
      <c r="I53" s="6">
        <v>8.0500000000000007</v>
      </c>
    </row>
    <row r="54" spans="1:47" ht="17.25" thickTop="1" thickBot="1" x14ac:dyDescent="0.3">
      <c r="I54" s="8"/>
    </row>
    <row r="55" spans="1:47" ht="12.95" customHeight="1" thickTop="1" thickBot="1" x14ac:dyDescent="0.3">
      <c r="A55" s="72" t="s">
        <v>207</v>
      </c>
      <c r="B55" s="31" t="s">
        <v>208</v>
      </c>
      <c r="C55" s="30"/>
      <c r="D55" s="6"/>
      <c r="E55" s="6"/>
      <c r="F55" s="6"/>
      <c r="G55" s="6"/>
      <c r="H55" s="334"/>
      <c r="I55" s="344" t="s">
        <v>207</v>
      </c>
    </row>
    <row r="56" spans="1:47" s="8" customFormat="1" ht="12.95" customHeight="1" thickTop="1" thickBot="1" x14ac:dyDescent="0.3">
      <c r="A56" s="72" t="s">
        <v>209</v>
      </c>
      <c r="B56" s="6" t="s">
        <v>210</v>
      </c>
      <c r="C56" s="30"/>
      <c r="D56" s="6"/>
      <c r="E56" s="6"/>
      <c r="F56" s="6"/>
      <c r="G56" s="6"/>
      <c r="H56" s="336"/>
      <c r="I56" s="344" t="s">
        <v>209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16.5" thickTop="1" x14ac:dyDescent="0.25">
      <c r="A57" s="2"/>
      <c r="B57" s="2"/>
      <c r="E57" s="8"/>
    </row>
    <row r="58" spans="1:47" ht="12.95" customHeight="1" x14ac:dyDescent="0.25">
      <c r="C58" s="64"/>
      <c r="D58" s="64"/>
      <c r="E58" s="8"/>
      <c r="F58" s="65"/>
      <c r="G58" s="65"/>
      <c r="H58" s="65"/>
      <c r="I58" s="64"/>
    </row>
    <row r="59" spans="1:47" ht="12.95" customHeight="1" x14ac:dyDescent="0.25">
      <c r="A59" s="3"/>
      <c r="C59" s="64"/>
      <c r="D59" s="64"/>
      <c r="E59" s="64"/>
      <c r="F59" s="64"/>
      <c r="G59" s="64"/>
      <c r="I59" s="10"/>
    </row>
    <row r="60" spans="1:47" ht="12.95" customHeight="1" x14ac:dyDescent="0.25">
      <c r="C60" s="64"/>
      <c r="D60" s="64"/>
      <c r="E60" s="64"/>
      <c r="F60" s="64"/>
      <c r="G60" s="64"/>
      <c r="H60" s="64"/>
      <c r="I60" s="64"/>
    </row>
    <row r="61" spans="1:47" ht="12.95" customHeight="1" x14ac:dyDescent="0.25">
      <c r="A61" s="426" t="str">
        <f>+A1</f>
        <v>FEDERALLY QUALIFIED HEALTH CENTER MEDICAID COST REPORTING FORMS</v>
      </c>
      <c r="B61" s="458"/>
      <c r="C61" s="458"/>
      <c r="D61" s="458"/>
      <c r="E61" s="458"/>
      <c r="F61" s="458"/>
      <c r="G61" s="458"/>
      <c r="H61" s="458"/>
      <c r="I61" s="458"/>
    </row>
    <row r="62" spans="1:47" ht="12.95" customHeight="1" x14ac:dyDescent="0.25">
      <c r="A62" s="140"/>
      <c r="B62" s="290"/>
      <c r="C62" s="290"/>
      <c r="D62" s="290"/>
      <c r="E62" s="290"/>
      <c r="F62" s="290"/>
      <c r="G62" s="290"/>
      <c r="H62" s="290"/>
      <c r="I62" s="290"/>
    </row>
    <row r="63" spans="1:47" ht="12.95" customHeight="1" x14ac:dyDescent="0.25">
      <c r="A63" s="9"/>
      <c r="B63" s="9"/>
      <c r="C63" s="1"/>
      <c r="D63" s="20"/>
      <c r="E63" s="11" t="s">
        <v>174</v>
      </c>
      <c r="F63" s="66" t="s">
        <v>175</v>
      </c>
      <c r="G63" s="20"/>
      <c r="H63" s="67" t="s">
        <v>3</v>
      </c>
      <c r="I63" s="68"/>
    </row>
    <row r="64" spans="1:47" ht="29.45" customHeight="1" x14ac:dyDescent="0.25">
      <c r="A64" s="447" t="s">
        <v>276</v>
      </c>
      <c r="B64" s="448"/>
      <c r="C64" s="448"/>
      <c r="D64" s="449"/>
      <c r="E64" s="21">
        <f>+E7</f>
        <v>0</v>
      </c>
      <c r="F64" s="69" t="s">
        <v>205</v>
      </c>
      <c r="G64" s="249">
        <f>+G7</f>
        <v>0</v>
      </c>
      <c r="H64" s="70" t="s">
        <v>4</v>
      </c>
      <c r="I64" s="71"/>
    </row>
    <row r="65" spans="1:47" ht="31.15" customHeight="1" x14ac:dyDescent="0.25">
      <c r="A65" s="450" t="s">
        <v>279</v>
      </c>
      <c r="B65" s="451"/>
      <c r="C65" s="451"/>
      <c r="D65" s="452"/>
      <c r="E65" s="23">
        <f>+E9</f>
        <v>0</v>
      </c>
      <c r="F65" s="254" t="s">
        <v>206</v>
      </c>
      <c r="G65" s="255">
        <f>+G8</f>
        <v>0</v>
      </c>
      <c r="H65" s="256" t="s">
        <v>5</v>
      </c>
      <c r="I65" s="257"/>
    </row>
    <row r="66" spans="1:47" ht="15.75" x14ac:dyDescent="0.25">
      <c r="A66" s="247"/>
      <c r="B66" s="248"/>
      <c r="C66" s="248"/>
      <c r="D66" s="252"/>
      <c r="E66" s="140"/>
      <c r="F66" s="8"/>
      <c r="G66" s="249"/>
      <c r="H66" s="253"/>
      <c r="I66" s="71"/>
    </row>
    <row r="67" spans="1:47" ht="12.95" customHeight="1" x14ac:dyDescent="0.25">
      <c r="A67" s="6" t="s">
        <v>6</v>
      </c>
      <c r="B67" s="6"/>
      <c r="C67" s="56"/>
      <c r="D67" s="56"/>
      <c r="E67" s="56"/>
      <c r="F67" s="56"/>
      <c r="G67" s="56"/>
      <c r="H67" s="56"/>
      <c r="I67" s="56"/>
    </row>
    <row r="68" spans="1:47" ht="12.95" customHeight="1" x14ac:dyDescent="0.25">
      <c r="A68" s="72" t="s">
        <v>211</v>
      </c>
      <c r="B68" s="6" t="s">
        <v>212</v>
      </c>
      <c r="C68" s="6"/>
      <c r="D68" s="6"/>
      <c r="E68" s="6"/>
      <c r="F68" s="6"/>
      <c r="G68" s="6"/>
      <c r="H68" s="6"/>
      <c r="I68" s="73" t="s">
        <v>211</v>
      </c>
    </row>
    <row r="69" spans="1:47" ht="12.95" customHeight="1" x14ac:dyDescent="0.25">
      <c r="A69" s="74"/>
      <c r="B69" s="9"/>
      <c r="C69" s="75"/>
      <c r="D69" s="9"/>
      <c r="E69" s="9"/>
      <c r="F69" s="428" t="s">
        <v>239</v>
      </c>
      <c r="G69" s="429"/>
      <c r="H69" s="430"/>
      <c r="I69" s="76"/>
    </row>
    <row r="70" spans="1:47" ht="12.95" customHeight="1" thickBot="1" x14ac:dyDescent="0.3">
      <c r="A70" s="77"/>
      <c r="B70" s="7"/>
      <c r="C70" s="78"/>
      <c r="D70" s="7"/>
      <c r="E70" s="7"/>
      <c r="F70" s="42"/>
      <c r="G70" s="250" t="s">
        <v>168</v>
      </c>
      <c r="H70" s="250" t="s">
        <v>50</v>
      </c>
      <c r="I70" s="79"/>
    </row>
    <row r="71" spans="1:47" ht="12.95" customHeight="1" thickTop="1" x14ac:dyDescent="0.25">
      <c r="A71" s="72" t="s">
        <v>213</v>
      </c>
      <c r="B71" s="6"/>
      <c r="C71" s="6" t="s">
        <v>214</v>
      </c>
      <c r="D71" s="6"/>
      <c r="E71" s="6"/>
      <c r="F71" s="31"/>
      <c r="G71" s="345"/>
      <c r="H71" s="345"/>
      <c r="I71" s="344" t="s">
        <v>213</v>
      </c>
    </row>
    <row r="72" spans="1:47" ht="12.95" customHeight="1" x14ac:dyDescent="0.25">
      <c r="A72" s="72" t="s">
        <v>215</v>
      </c>
      <c r="B72" s="6"/>
      <c r="C72" s="6" t="s">
        <v>216</v>
      </c>
      <c r="D72" s="6"/>
      <c r="E72" s="6"/>
      <c r="F72" s="31"/>
      <c r="G72" s="346"/>
      <c r="H72" s="346"/>
      <c r="I72" s="344" t="s">
        <v>215</v>
      </c>
    </row>
    <row r="73" spans="1:47" ht="12.95" customHeight="1" x14ac:dyDescent="0.25">
      <c r="A73" s="72" t="s">
        <v>217</v>
      </c>
      <c r="B73" s="6"/>
      <c r="C73" s="30" t="s">
        <v>218</v>
      </c>
      <c r="D73" s="6"/>
      <c r="E73" s="6"/>
      <c r="F73" s="31"/>
      <c r="G73" s="346"/>
      <c r="H73" s="346"/>
      <c r="I73" s="344" t="s">
        <v>217</v>
      </c>
    </row>
    <row r="74" spans="1:47" ht="12.95" customHeight="1" x14ac:dyDescent="0.25">
      <c r="A74" s="72" t="s">
        <v>219</v>
      </c>
      <c r="B74" s="6"/>
      <c r="C74" s="30" t="s">
        <v>220</v>
      </c>
      <c r="D74" s="6"/>
      <c r="E74" s="6"/>
      <c r="F74" s="31"/>
      <c r="G74" s="346"/>
      <c r="H74" s="346"/>
      <c r="I74" s="344" t="s">
        <v>219</v>
      </c>
    </row>
    <row r="75" spans="1:47" ht="12.95" customHeight="1" x14ac:dyDescent="0.25">
      <c r="A75" s="72" t="s">
        <v>221</v>
      </c>
      <c r="B75" s="6"/>
      <c r="C75" s="30" t="s">
        <v>222</v>
      </c>
      <c r="D75" s="6"/>
      <c r="E75" s="6"/>
      <c r="F75" s="31"/>
      <c r="G75" s="346"/>
      <c r="H75" s="346"/>
      <c r="I75" s="344" t="s">
        <v>221</v>
      </c>
    </row>
    <row r="76" spans="1:47" ht="12.95" customHeight="1" x14ac:dyDescent="0.25">
      <c r="A76" s="72" t="s">
        <v>223</v>
      </c>
      <c r="B76" s="6"/>
      <c r="C76" s="30" t="s">
        <v>224</v>
      </c>
      <c r="D76" s="6"/>
      <c r="E76" s="6"/>
      <c r="F76" s="31"/>
      <c r="G76" s="346"/>
      <c r="H76" s="346"/>
      <c r="I76" s="344" t="s">
        <v>223</v>
      </c>
    </row>
    <row r="77" spans="1:47" ht="12.95" customHeight="1" thickBot="1" x14ac:dyDescent="0.3">
      <c r="A77" s="72" t="s">
        <v>225</v>
      </c>
      <c r="B77" s="6"/>
      <c r="C77" s="30" t="s">
        <v>226</v>
      </c>
      <c r="D77" s="6"/>
      <c r="E77" s="6"/>
      <c r="F77" s="31"/>
      <c r="G77" s="347"/>
      <c r="H77" s="347"/>
      <c r="I77" s="344" t="s">
        <v>225</v>
      </c>
    </row>
    <row r="78" spans="1:47" ht="12.95" customHeight="1" thickTop="1" x14ac:dyDescent="0.25">
      <c r="A78" s="72"/>
      <c r="B78" s="6"/>
      <c r="C78" s="30"/>
      <c r="D78" s="6"/>
      <c r="E78" s="6"/>
      <c r="F78" s="6"/>
      <c r="G78" s="7"/>
      <c r="H78" s="7"/>
      <c r="I78" s="73"/>
    </row>
    <row r="79" spans="1:47" s="8" customFormat="1" ht="12.95" customHeight="1" x14ac:dyDescent="0.25">
      <c r="A79" s="72" t="s">
        <v>227</v>
      </c>
      <c r="B79" s="6" t="s">
        <v>228</v>
      </c>
      <c r="C79" s="30"/>
      <c r="D79" s="6"/>
      <c r="E79" s="30"/>
      <c r="F79" s="6"/>
      <c r="G79" s="6"/>
      <c r="H79" s="30"/>
      <c r="I79" s="73" t="s">
        <v>227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s="8" customFormat="1" ht="12.95" customHeight="1" x14ac:dyDescent="0.25">
      <c r="A80" s="74"/>
      <c r="B80" s="9"/>
      <c r="C80" s="75"/>
      <c r="D80" s="9"/>
      <c r="E80" s="9"/>
      <c r="F80" s="428" t="s">
        <v>239</v>
      </c>
      <c r="G80" s="429"/>
      <c r="H80" s="430"/>
      <c r="I80" s="7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s="8" customFormat="1" ht="12.95" customHeight="1" thickBot="1" x14ac:dyDescent="0.3">
      <c r="A81" s="77"/>
      <c r="B81" s="7"/>
      <c r="C81" s="78"/>
      <c r="D81" s="7"/>
      <c r="E81" s="7"/>
      <c r="F81" s="42"/>
      <c r="G81" s="250" t="s">
        <v>168</v>
      </c>
      <c r="H81" s="250" t="s">
        <v>50</v>
      </c>
      <c r="I81" s="7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ht="12.95" customHeight="1" thickTop="1" x14ac:dyDescent="0.25">
      <c r="A82" s="72" t="s">
        <v>229</v>
      </c>
      <c r="B82" s="6"/>
      <c r="C82" s="6" t="s">
        <v>214</v>
      </c>
      <c r="D82" s="6"/>
      <c r="E82" s="41"/>
      <c r="F82" s="327"/>
      <c r="G82" s="352"/>
      <c r="H82" s="353"/>
      <c r="I82" s="344" t="s">
        <v>229</v>
      </c>
    </row>
    <row r="83" spans="1:47" s="8" customFormat="1" ht="12.95" customHeight="1" x14ac:dyDescent="0.25">
      <c r="A83" s="72" t="s">
        <v>230</v>
      </c>
      <c r="B83" s="6"/>
      <c r="C83" s="6" t="s">
        <v>216</v>
      </c>
      <c r="D83" s="6"/>
      <c r="E83" s="6"/>
      <c r="F83" s="31"/>
      <c r="G83" s="354"/>
      <c r="H83" s="355"/>
      <c r="I83" s="344" t="s">
        <v>230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ht="12.95" customHeight="1" x14ac:dyDescent="0.25">
      <c r="A84" s="72" t="s">
        <v>231</v>
      </c>
      <c r="B84" s="6"/>
      <c r="C84" s="6" t="s">
        <v>218</v>
      </c>
      <c r="D84" s="6"/>
      <c r="E84" s="6"/>
      <c r="F84" s="31"/>
      <c r="G84" s="354"/>
      <c r="H84" s="355"/>
      <c r="I84" s="344" t="s">
        <v>231</v>
      </c>
    </row>
    <row r="85" spans="1:47" ht="12.95" customHeight="1" x14ac:dyDescent="0.25">
      <c r="A85" s="72" t="s">
        <v>232</v>
      </c>
      <c r="B85" s="6"/>
      <c r="C85" s="6" t="s">
        <v>220</v>
      </c>
      <c r="D85" s="6"/>
      <c r="E85" s="6"/>
      <c r="F85" s="31"/>
      <c r="G85" s="354"/>
      <c r="H85" s="355"/>
      <c r="I85" s="344" t="s">
        <v>232</v>
      </c>
    </row>
    <row r="86" spans="1:47" ht="12.95" customHeight="1" x14ac:dyDescent="0.25">
      <c r="A86" s="72" t="s">
        <v>233</v>
      </c>
      <c r="B86" s="6"/>
      <c r="C86" s="6" t="s">
        <v>222</v>
      </c>
      <c r="D86" s="6"/>
      <c r="E86" s="6"/>
      <c r="F86" s="31"/>
      <c r="G86" s="354"/>
      <c r="H86" s="355"/>
      <c r="I86" s="344" t="s">
        <v>233</v>
      </c>
    </row>
    <row r="87" spans="1:47" ht="15.75" x14ac:dyDescent="0.25">
      <c r="A87" s="72" t="s">
        <v>234</v>
      </c>
      <c r="B87" s="6"/>
      <c r="C87" s="30" t="s">
        <v>224</v>
      </c>
      <c r="D87" s="6"/>
      <c r="E87" s="6"/>
      <c r="F87" s="31"/>
      <c r="G87" s="354"/>
      <c r="H87" s="355"/>
      <c r="I87" s="344" t="s">
        <v>234</v>
      </c>
    </row>
    <row r="88" spans="1:47" ht="16.5" thickBot="1" x14ac:dyDescent="0.3">
      <c r="A88" s="72" t="s">
        <v>235</v>
      </c>
      <c r="B88" s="6"/>
      <c r="C88" s="30" t="s">
        <v>226</v>
      </c>
      <c r="D88" s="6"/>
      <c r="E88" s="6"/>
      <c r="F88" s="31"/>
      <c r="G88" s="356"/>
      <c r="H88" s="357"/>
      <c r="I88" s="344" t="s">
        <v>235</v>
      </c>
    </row>
    <row r="89" spans="1:47" ht="16.5" thickTop="1" x14ac:dyDescent="0.25">
      <c r="C89" s="2"/>
    </row>
    <row r="90" spans="1:47" ht="15.75" x14ac:dyDescent="0.25">
      <c r="A90" s="6" t="s">
        <v>7</v>
      </c>
      <c r="B90" s="6"/>
      <c r="C90" s="30"/>
      <c r="D90" s="6"/>
      <c r="E90" s="6"/>
      <c r="F90" s="6"/>
      <c r="G90" s="6"/>
      <c r="H90" s="6"/>
      <c r="I90" s="6"/>
    </row>
    <row r="91" spans="1:47" ht="15.75" x14ac:dyDescent="0.25">
      <c r="A91" s="8"/>
      <c r="B91" s="8"/>
      <c r="C91" s="24"/>
      <c r="D91" s="8"/>
      <c r="E91" s="8"/>
      <c r="F91" s="8"/>
      <c r="G91" s="8"/>
      <c r="H91" s="8"/>
      <c r="I91" s="8"/>
    </row>
    <row r="92" spans="1:47" s="258" customFormat="1" ht="39.6" customHeight="1" x14ac:dyDescent="0.2">
      <c r="B92" s="453" t="s">
        <v>365</v>
      </c>
      <c r="C92" s="454"/>
      <c r="D92" s="454"/>
      <c r="E92" s="454"/>
      <c r="F92" s="454"/>
      <c r="G92" s="454"/>
      <c r="H92" s="454"/>
    </row>
    <row r="93" spans="1:47" ht="15.75" x14ac:dyDescent="0.25">
      <c r="A93" s="4" t="s">
        <v>40</v>
      </c>
    </row>
    <row r="94" spans="1:47" ht="31.15" customHeight="1" x14ac:dyDescent="0.25">
      <c r="B94" s="453" t="s">
        <v>366</v>
      </c>
      <c r="C94" s="454"/>
      <c r="D94" s="454"/>
      <c r="E94" s="454"/>
      <c r="F94" s="454"/>
      <c r="G94" s="454"/>
      <c r="H94" s="454"/>
    </row>
    <row r="95" spans="1:47" ht="15.75" x14ac:dyDescent="0.25"/>
    <row r="96" spans="1:47" ht="15.75" x14ac:dyDescent="0.25">
      <c r="C96" s="64">
        <f>+C16</f>
        <v>0</v>
      </c>
    </row>
    <row r="98" spans="1:9" ht="15.75" x14ac:dyDescent="0.25">
      <c r="B98" s="4" t="s">
        <v>281</v>
      </c>
      <c r="E98" s="321">
        <f>+G7</f>
        <v>0</v>
      </c>
      <c r="G98" s="4" t="s">
        <v>280</v>
      </c>
      <c r="H98" s="321">
        <f>+G8</f>
        <v>0</v>
      </c>
    </row>
    <row r="100" spans="1:9" ht="51.6" customHeight="1" x14ac:dyDescent="0.25">
      <c r="B100" s="453" t="s">
        <v>367</v>
      </c>
      <c r="C100" s="454"/>
      <c r="D100" s="454"/>
      <c r="E100" s="454"/>
      <c r="F100" s="454"/>
      <c r="G100" s="454"/>
      <c r="H100" s="454"/>
    </row>
    <row r="101" spans="1:9" ht="15.75" x14ac:dyDescent="0.25">
      <c r="C101" s="2"/>
    </row>
    <row r="102" spans="1:9" ht="15.75" x14ac:dyDescent="0.25">
      <c r="C102" s="2"/>
    </row>
    <row r="103" spans="1:9" ht="15.75" x14ac:dyDescent="0.25">
      <c r="A103" s="7" t="s">
        <v>8</v>
      </c>
      <c r="B103" s="7"/>
      <c r="C103" s="7"/>
      <c r="D103" s="7"/>
      <c r="E103" s="7"/>
      <c r="F103" s="7"/>
      <c r="G103" s="7"/>
      <c r="H103" s="7"/>
      <c r="I103" s="7"/>
    </row>
    <row r="104" spans="1:9" ht="15.75" x14ac:dyDescent="0.25">
      <c r="A104" s="9" t="s">
        <v>9</v>
      </c>
      <c r="B104" s="8"/>
      <c r="E104" s="60" t="s">
        <v>10</v>
      </c>
      <c r="H104" s="60" t="s">
        <v>11</v>
      </c>
    </row>
    <row r="106" spans="1:9" s="8" customFormat="1" ht="15.75" x14ac:dyDescent="0.25"/>
    <row r="107" spans="1:9" s="8" customFormat="1" ht="15.75" x14ac:dyDescent="0.25">
      <c r="A107" s="8" t="s">
        <v>282</v>
      </c>
      <c r="D107" s="7"/>
      <c r="E107" s="7"/>
      <c r="F107" s="7"/>
      <c r="G107" s="7"/>
      <c r="H107" s="7"/>
    </row>
    <row r="108" spans="1:9" s="8" customFormat="1" ht="15.75" x14ac:dyDescent="0.25">
      <c r="E108" s="140" t="s">
        <v>154</v>
      </c>
      <c r="H108" s="140" t="s">
        <v>283</v>
      </c>
    </row>
    <row r="109" spans="1:9" s="8" customFormat="1" ht="15.75" x14ac:dyDescent="0.25"/>
    <row r="110" spans="1:9" s="8" customFormat="1" ht="15.75" x14ac:dyDescent="0.25"/>
    <row r="111" spans="1:9" s="8" customFormat="1" ht="15.75" x14ac:dyDescent="0.25"/>
    <row r="112" spans="1:9" s="8" customFormat="1" ht="12.95" customHeight="1" x14ac:dyDescent="0.25"/>
    <row r="113" spans="1:9" s="8" customFormat="1" ht="31.5" customHeight="1" x14ac:dyDescent="0.25">
      <c r="A113" s="427"/>
      <c r="B113" s="427"/>
      <c r="C113" s="427"/>
      <c r="D113" s="427"/>
      <c r="E113" s="427"/>
      <c r="F113" s="427"/>
      <c r="G113" s="427"/>
      <c r="H113" s="245"/>
    </row>
    <row r="114" spans="1:9" ht="15.75" x14ac:dyDescent="0.25">
      <c r="A114" s="2"/>
      <c r="B114" s="2"/>
    </row>
    <row r="115" spans="1:9" ht="15.75" x14ac:dyDescent="0.25">
      <c r="A115" s="2"/>
      <c r="B115" s="2"/>
    </row>
    <row r="116" spans="1:9" ht="15.75" x14ac:dyDescent="0.25">
      <c r="A116" s="2"/>
      <c r="B116" s="2"/>
    </row>
    <row r="117" spans="1:9" ht="15.75" x14ac:dyDescent="0.25">
      <c r="A117" s="3"/>
      <c r="B117" s="3"/>
      <c r="I117" s="10"/>
    </row>
  </sheetData>
  <mergeCells count="37">
    <mergeCell ref="B49:C49"/>
    <mergeCell ref="B50:C50"/>
    <mergeCell ref="B51:C51"/>
    <mergeCell ref="B52:C52"/>
    <mergeCell ref="B53:C53"/>
    <mergeCell ref="E32:F32"/>
    <mergeCell ref="E33:F33"/>
    <mergeCell ref="A3:I4"/>
    <mergeCell ref="A61:I61"/>
    <mergeCell ref="F25:H25"/>
    <mergeCell ref="C26:D26"/>
    <mergeCell ref="F26:H26"/>
    <mergeCell ref="E29:F29"/>
    <mergeCell ref="A7:D7"/>
    <mergeCell ref="A8:D8"/>
    <mergeCell ref="A6:D6"/>
    <mergeCell ref="B39:C39"/>
    <mergeCell ref="E30:F30"/>
    <mergeCell ref="A64:D64"/>
    <mergeCell ref="A65:D65"/>
    <mergeCell ref="B92:H92"/>
    <mergeCell ref="B94:H94"/>
    <mergeCell ref="B100:H100"/>
    <mergeCell ref="B40:C40"/>
    <mergeCell ref="B41:C41"/>
    <mergeCell ref="B42:C42"/>
    <mergeCell ref="B43:C43"/>
    <mergeCell ref="A1:I1"/>
    <mergeCell ref="A113:G113"/>
    <mergeCell ref="F80:H80"/>
    <mergeCell ref="C16:E16"/>
    <mergeCell ref="C17:E17"/>
    <mergeCell ref="C31:D31"/>
    <mergeCell ref="F46:H46"/>
    <mergeCell ref="F47:H47"/>
    <mergeCell ref="F48:H48"/>
    <mergeCell ref="F69:H69"/>
  </mergeCells>
  <pageMargins left="0.25" right="0.25" top="0.75" bottom="0.75" header="0.3" footer="0.3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F9" sqref="F9"/>
    </sheetView>
  </sheetViews>
  <sheetFormatPr defaultColWidth="9.7109375" defaultRowHeight="15.75" x14ac:dyDescent="0.25"/>
  <cols>
    <col min="1" max="1" width="7.140625" style="60" customWidth="1"/>
    <col min="2" max="2" width="38.28515625" style="4" customWidth="1"/>
    <col min="3" max="4" width="11.7109375" style="184" customWidth="1"/>
    <col min="5" max="5" width="12.28515625" style="184" customWidth="1"/>
    <col min="6" max="6" width="11.7109375" style="184" customWidth="1"/>
    <col min="7" max="7" width="13.28515625" style="184" customWidth="1"/>
    <col min="8" max="9" width="12.28515625" style="184" customWidth="1"/>
    <col min="10" max="10" width="6" style="3" customWidth="1"/>
    <col min="11" max="16384" width="9.7109375" style="4"/>
  </cols>
  <sheetData>
    <row r="1" spans="1:10" x14ac:dyDescent="0.25">
      <c r="A1" s="426" t="s">
        <v>275</v>
      </c>
      <c r="B1" s="473"/>
      <c r="C1" s="473"/>
      <c r="D1" s="473"/>
      <c r="E1" s="473"/>
      <c r="F1" s="473"/>
      <c r="G1" s="473"/>
      <c r="H1" s="473"/>
      <c r="I1" s="4"/>
      <c r="J1" s="4"/>
    </row>
    <row r="2" spans="1:10" x14ac:dyDescent="0.25">
      <c r="A2" s="140"/>
      <c r="B2" s="291"/>
      <c r="C2" s="291"/>
      <c r="D2" s="291"/>
      <c r="E2" s="291"/>
      <c r="F2" s="291"/>
      <c r="G2" s="291"/>
      <c r="H2" s="291"/>
      <c r="I2" s="4"/>
      <c r="J2" s="4"/>
    </row>
    <row r="3" spans="1:10" ht="12" customHeight="1" x14ac:dyDescent="0.25">
      <c r="A3" s="81" t="s">
        <v>12</v>
      </c>
      <c r="B3" s="20"/>
      <c r="C3" s="206"/>
      <c r="D3" s="207" t="s">
        <v>13</v>
      </c>
      <c r="E3" s="206"/>
      <c r="F3" s="207" t="s">
        <v>14</v>
      </c>
      <c r="G3" s="206"/>
      <c r="H3" s="207" t="s">
        <v>15</v>
      </c>
      <c r="I3" s="183"/>
      <c r="J3" s="75"/>
    </row>
    <row r="4" spans="1:10" ht="15" customHeight="1" x14ac:dyDescent="0.25">
      <c r="A4" s="83" t="s">
        <v>16</v>
      </c>
      <c r="C4" s="104"/>
      <c r="E4" s="218">
        <f>'WS S part I,II'!E7</f>
        <v>0</v>
      </c>
      <c r="F4" s="208" t="s">
        <v>168</v>
      </c>
      <c r="G4" s="217">
        <f>'WS S part I,II'!G7</f>
        <v>0</v>
      </c>
      <c r="H4" s="208" t="s">
        <v>17</v>
      </c>
      <c r="I4" s="125"/>
      <c r="J4" s="85"/>
    </row>
    <row r="5" spans="1:10" x14ac:dyDescent="0.25">
      <c r="A5" s="86"/>
      <c r="B5" s="19"/>
      <c r="C5" s="100"/>
      <c r="D5" s="185"/>
      <c r="E5" s="100"/>
      <c r="F5" s="209" t="s">
        <v>169</v>
      </c>
      <c r="G5" s="292">
        <f>'WS S part I,II'!G8</f>
        <v>0</v>
      </c>
      <c r="H5" s="185"/>
      <c r="I5" s="185"/>
      <c r="J5" s="78"/>
    </row>
    <row r="6" spans="1:10" ht="12" customHeight="1" x14ac:dyDescent="0.25">
      <c r="A6" s="88"/>
      <c r="B6" s="84"/>
      <c r="C6" s="104"/>
      <c r="D6" s="104"/>
      <c r="E6" s="104"/>
      <c r="F6" s="104"/>
      <c r="G6" s="186" t="s">
        <v>18</v>
      </c>
      <c r="H6" s="186" t="s">
        <v>19</v>
      </c>
      <c r="I6" s="210" t="s">
        <v>20</v>
      </c>
      <c r="J6" s="85"/>
    </row>
    <row r="7" spans="1:10" ht="12" customHeight="1" x14ac:dyDescent="0.25">
      <c r="A7" s="88"/>
      <c r="B7" s="89" t="s">
        <v>21</v>
      </c>
      <c r="C7" s="186" t="s">
        <v>22</v>
      </c>
      <c r="D7" s="186" t="s">
        <v>23</v>
      </c>
      <c r="E7" s="186" t="s">
        <v>24</v>
      </c>
      <c r="F7" s="383" t="s">
        <v>363</v>
      </c>
      <c r="G7" s="186" t="s">
        <v>25</v>
      </c>
      <c r="H7" s="186" t="s">
        <v>26</v>
      </c>
      <c r="I7" s="211" t="s">
        <v>27</v>
      </c>
      <c r="J7" s="85"/>
    </row>
    <row r="8" spans="1:10" ht="12" customHeight="1" x14ac:dyDescent="0.25">
      <c r="A8" s="86"/>
      <c r="B8" s="87"/>
      <c r="C8" s="212" t="s">
        <v>28</v>
      </c>
      <c r="D8" s="100"/>
      <c r="E8" s="212" t="s">
        <v>29</v>
      </c>
      <c r="F8" s="383" t="s">
        <v>364</v>
      </c>
      <c r="G8" s="212" t="s">
        <v>30</v>
      </c>
      <c r="H8" s="212" t="s">
        <v>31</v>
      </c>
      <c r="I8" s="213" t="s">
        <v>32</v>
      </c>
      <c r="J8" s="78"/>
    </row>
    <row r="9" spans="1:10" x14ac:dyDescent="0.25">
      <c r="A9" s="86"/>
      <c r="B9" s="87"/>
      <c r="C9" s="212" t="s">
        <v>33</v>
      </c>
      <c r="D9" s="212" t="s">
        <v>34</v>
      </c>
      <c r="E9" s="212" t="s">
        <v>35</v>
      </c>
      <c r="F9" s="212" t="s">
        <v>36</v>
      </c>
      <c r="G9" s="212" t="s">
        <v>37</v>
      </c>
      <c r="H9" s="212" t="s">
        <v>38</v>
      </c>
      <c r="I9" s="214" t="s">
        <v>39</v>
      </c>
      <c r="J9" s="95"/>
    </row>
    <row r="10" spans="1:10" s="174" customFormat="1" ht="31.5" x14ac:dyDescent="0.25">
      <c r="A10" s="296" t="s">
        <v>40</v>
      </c>
      <c r="B10" s="241" t="s">
        <v>41</v>
      </c>
      <c r="C10" s="242"/>
      <c r="D10" s="242"/>
      <c r="E10" s="242"/>
      <c r="F10" s="242"/>
      <c r="G10" s="242"/>
      <c r="H10" s="242"/>
      <c r="I10" s="297"/>
      <c r="J10" s="298"/>
    </row>
    <row r="11" spans="1:10" x14ac:dyDescent="0.25">
      <c r="A11" s="122">
        <v>1</v>
      </c>
      <c r="B11" s="266" t="s">
        <v>284</v>
      </c>
      <c r="C11" s="259"/>
      <c r="D11" s="259"/>
      <c r="E11" s="224">
        <f t="shared" ref="E11:E21" si="0">C11+D11</f>
        <v>0</v>
      </c>
      <c r="F11" s="224">
        <f t="shared" ref="F11:F22" si="1">SUMIF(IncreaseCC,A11,ReclassIncrease)+SUMIF(DecreaseCC,A11,ReclassDecrease)</f>
        <v>0</v>
      </c>
      <c r="G11" s="224">
        <f t="shared" ref="G11:G21" si="2">E11+F11</f>
        <v>0</v>
      </c>
      <c r="H11" s="224">
        <f t="shared" ref="H11:H21" si="3">SUMIF(AdjustCC,A11,Adjust)+SUMIF(rpcc,A11,RelParty)</f>
        <v>0</v>
      </c>
      <c r="I11" s="225">
        <f t="shared" ref="I11:I21" si="4">G11+H11</f>
        <v>0</v>
      </c>
      <c r="J11" s="293">
        <v>1</v>
      </c>
    </row>
    <row r="12" spans="1:10" x14ac:dyDescent="0.25">
      <c r="A12" s="92">
        <v>2</v>
      </c>
      <c r="B12" s="266" t="s">
        <v>316</v>
      </c>
      <c r="C12" s="259"/>
      <c r="D12" s="259"/>
      <c r="E12" s="224">
        <f t="shared" si="0"/>
        <v>0</v>
      </c>
      <c r="F12" s="224">
        <f t="shared" si="1"/>
        <v>0</v>
      </c>
      <c r="G12" s="224">
        <f t="shared" si="2"/>
        <v>0</v>
      </c>
      <c r="H12" s="224">
        <f t="shared" si="3"/>
        <v>0</v>
      </c>
      <c r="I12" s="225">
        <f t="shared" si="4"/>
        <v>0</v>
      </c>
      <c r="J12" s="293">
        <v>2</v>
      </c>
    </row>
    <row r="13" spans="1:10" x14ac:dyDescent="0.25">
      <c r="A13" s="92">
        <v>3</v>
      </c>
      <c r="B13" s="266" t="s">
        <v>317</v>
      </c>
      <c r="C13" s="259"/>
      <c r="D13" s="259"/>
      <c r="E13" s="224">
        <f t="shared" si="0"/>
        <v>0</v>
      </c>
      <c r="F13" s="224">
        <f t="shared" si="1"/>
        <v>0</v>
      </c>
      <c r="G13" s="224">
        <f t="shared" si="2"/>
        <v>0</v>
      </c>
      <c r="H13" s="224">
        <f t="shared" si="3"/>
        <v>0</v>
      </c>
      <c r="I13" s="225">
        <f t="shared" si="4"/>
        <v>0</v>
      </c>
      <c r="J13" s="293">
        <v>3</v>
      </c>
    </row>
    <row r="14" spans="1:10" x14ac:dyDescent="0.25">
      <c r="A14" s="92">
        <v>4</v>
      </c>
      <c r="B14" s="266" t="s">
        <v>318</v>
      </c>
      <c r="C14" s="259"/>
      <c r="D14" s="259"/>
      <c r="E14" s="224">
        <f t="shared" si="0"/>
        <v>0</v>
      </c>
      <c r="F14" s="224">
        <f t="shared" si="1"/>
        <v>0</v>
      </c>
      <c r="G14" s="224">
        <f t="shared" si="2"/>
        <v>0</v>
      </c>
      <c r="H14" s="224">
        <f t="shared" si="3"/>
        <v>0</v>
      </c>
      <c r="I14" s="225">
        <f t="shared" si="4"/>
        <v>0</v>
      </c>
      <c r="J14" s="293">
        <v>4</v>
      </c>
    </row>
    <row r="15" spans="1:10" x14ac:dyDescent="0.25">
      <c r="A15" s="92">
        <v>5</v>
      </c>
      <c r="B15" s="266" t="s">
        <v>319</v>
      </c>
      <c r="C15" s="259"/>
      <c r="D15" s="259"/>
      <c r="E15" s="224">
        <f t="shared" si="0"/>
        <v>0</v>
      </c>
      <c r="F15" s="224">
        <f t="shared" si="1"/>
        <v>0</v>
      </c>
      <c r="G15" s="224">
        <f t="shared" si="2"/>
        <v>0</v>
      </c>
      <c r="H15" s="224">
        <f t="shared" si="3"/>
        <v>0</v>
      </c>
      <c r="I15" s="225">
        <f t="shared" si="4"/>
        <v>0</v>
      </c>
      <c r="J15" s="293">
        <v>5</v>
      </c>
    </row>
    <row r="16" spans="1:10" x14ac:dyDescent="0.25">
      <c r="A16" s="92">
        <v>6</v>
      </c>
      <c r="B16" s="266" t="s">
        <v>320</v>
      </c>
      <c r="C16" s="259"/>
      <c r="D16" s="259"/>
      <c r="E16" s="224">
        <f t="shared" si="0"/>
        <v>0</v>
      </c>
      <c r="F16" s="224">
        <f t="shared" si="1"/>
        <v>0</v>
      </c>
      <c r="G16" s="224">
        <f t="shared" si="2"/>
        <v>0</v>
      </c>
      <c r="H16" s="224">
        <f t="shared" si="3"/>
        <v>0</v>
      </c>
      <c r="I16" s="225">
        <f t="shared" si="4"/>
        <v>0</v>
      </c>
      <c r="J16" s="293">
        <v>6</v>
      </c>
    </row>
    <row r="17" spans="1:10" x14ac:dyDescent="0.25">
      <c r="A17" s="92">
        <v>7</v>
      </c>
      <c r="B17" s="266" t="s">
        <v>321</v>
      </c>
      <c r="C17" s="259"/>
      <c r="D17" s="259"/>
      <c r="E17" s="224">
        <f t="shared" si="0"/>
        <v>0</v>
      </c>
      <c r="F17" s="224">
        <f t="shared" si="1"/>
        <v>0</v>
      </c>
      <c r="G17" s="224">
        <f t="shared" si="2"/>
        <v>0</v>
      </c>
      <c r="H17" s="224">
        <f t="shared" si="3"/>
        <v>0</v>
      </c>
      <c r="I17" s="225">
        <f t="shared" si="4"/>
        <v>0</v>
      </c>
      <c r="J17" s="293">
        <v>7</v>
      </c>
    </row>
    <row r="18" spans="1:10" x14ac:dyDescent="0.25">
      <c r="A18" s="92">
        <v>8</v>
      </c>
      <c r="B18" s="266" t="s">
        <v>322</v>
      </c>
      <c r="C18" s="259"/>
      <c r="D18" s="259"/>
      <c r="E18" s="224">
        <f t="shared" si="0"/>
        <v>0</v>
      </c>
      <c r="F18" s="224">
        <f t="shared" si="1"/>
        <v>0</v>
      </c>
      <c r="G18" s="224">
        <f t="shared" si="2"/>
        <v>0</v>
      </c>
      <c r="H18" s="224">
        <f t="shared" si="3"/>
        <v>0</v>
      </c>
      <c r="I18" s="225">
        <f t="shared" si="4"/>
        <v>0</v>
      </c>
      <c r="J18" s="293">
        <v>8</v>
      </c>
    </row>
    <row r="19" spans="1:10" x14ac:dyDescent="0.25">
      <c r="A19" s="92">
        <v>9</v>
      </c>
      <c r="B19" s="266" t="s">
        <v>323</v>
      </c>
      <c r="C19" s="259"/>
      <c r="D19" s="259"/>
      <c r="E19" s="224">
        <f t="shared" si="0"/>
        <v>0</v>
      </c>
      <c r="F19" s="224">
        <f t="shared" si="1"/>
        <v>0</v>
      </c>
      <c r="G19" s="224">
        <f t="shared" si="2"/>
        <v>0</v>
      </c>
      <c r="H19" s="224">
        <f t="shared" si="3"/>
        <v>0</v>
      </c>
      <c r="I19" s="225">
        <f t="shared" si="4"/>
        <v>0</v>
      </c>
      <c r="J19" s="293">
        <v>9</v>
      </c>
    </row>
    <row r="20" spans="1:10" x14ac:dyDescent="0.25">
      <c r="A20" s="92">
        <v>10</v>
      </c>
      <c r="B20" s="267"/>
      <c r="C20" s="391"/>
      <c r="D20" s="259"/>
      <c r="E20" s="224">
        <f t="shared" si="0"/>
        <v>0</v>
      </c>
      <c r="F20" s="379">
        <f t="shared" si="1"/>
        <v>0</v>
      </c>
      <c r="G20" s="224">
        <f t="shared" si="2"/>
        <v>0</v>
      </c>
      <c r="H20" s="224">
        <f t="shared" si="3"/>
        <v>0</v>
      </c>
      <c r="I20" s="225">
        <f t="shared" si="4"/>
        <v>0</v>
      </c>
      <c r="J20" s="293">
        <v>10</v>
      </c>
    </row>
    <row r="21" spans="1:10" x14ac:dyDescent="0.25">
      <c r="A21" s="92">
        <v>11</v>
      </c>
      <c r="B21" s="85"/>
      <c r="C21" s="392"/>
      <c r="D21" s="259"/>
      <c r="E21" s="225">
        <f t="shared" si="0"/>
        <v>0</v>
      </c>
      <c r="F21" s="393">
        <f t="shared" si="1"/>
        <v>0</v>
      </c>
      <c r="G21" s="224">
        <f t="shared" si="2"/>
        <v>0</v>
      </c>
      <c r="H21" s="224">
        <f t="shared" si="3"/>
        <v>0</v>
      </c>
      <c r="I21" s="225">
        <f t="shared" si="4"/>
        <v>0</v>
      </c>
      <c r="J21" s="293">
        <v>11</v>
      </c>
    </row>
    <row r="22" spans="1:10" s="88" customFormat="1" x14ac:dyDescent="0.25">
      <c r="A22" s="57">
        <v>12</v>
      </c>
      <c r="B22" s="394" t="s">
        <v>42</v>
      </c>
      <c r="C22" s="376">
        <f>SUM(C11:C21)</f>
        <v>0</v>
      </c>
      <c r="D22" s="376">
        <f t="shared" ref="D22:I22" si="5">SUM(D11:D21)</f>
        <v>0</v>
      </c>
      <c r="E22" s="378">
        <f t="shared" si="5"/>
        <v>0</v>
      </c>
      <c r="F22" s="393">
        <f t="shared" si="1"/>
        <v>0</v>
      </c>
      <c r="G22" s="376">
        <f t="shared" si="5"/>
        <v>0</v>
      </c>
      <c r="H22" s="376">
        <f t="shared" si="5"/>
        <v>0</v>
      </c>
      <c r="I22" s="376">
        <f t="shared" si="5"/>
        <v>0</v>
      </c>
      <c r="J22" s="293">
        <v>12</v>
      </c>
    </row>
    <row r="23" spans="1:10" x14ac:dyDescent="0.25">
      <c r="A23" s="57" t="s">
        <v>40</v>
      </c>
      <c r="B23" s="97" t="s">
        <v>43</v>
      </c>
      <c r="C23" s="260"/>
      <c r="D23" s="260"/>
      <c r="E23" s="260"/>
      <c r="F23" s="260"/>
      <c r="G23" s="260"/>
      <c r="H23" s="260"/>
      <c r="I23" s="261"/>
      <c r="J23" s="293" t="s">
        <v>40</v>
      </c>
    </row>
    <row r="24" spans="1:10" x14ac:dyDescent="0.25">
      <c r="A24" s="92">
        <v>13</v>
      </c>
      <c r="B24" s="266" t="s">
        <v>324</v>
      </c>
      <c r="C24" s="259"/>
      <c r="D24" s="259"/>
      <c r="E24" s="224">
        <f>C24+D24</f>
        <v>0</v>
      </c>
      <c r="F24" s="224">
        <f>SUMIF(IncreaseCC,A24,ReclassIncrease)+SUMIF(DecreaseCC,A24,ReclassDecrease)</f>
        <v>0</v>
      </c>
      <c r="G24" s="224">
        <f>E24+F24</f>
        <v>0</v>
      </c>
      <c r="H24" s="224">
        <f>SUMIF(AdjustCC,A24,Adjust)+SUMIF(rpcc,A24,RelParty)</f>
        <v>0</v>
      </c>
      <c r="I24" s="225">
        <f>G24+H24</f>
        <v>0</v>
      </c>
      <c r="J24" s="293">
        <v>13</v>
      </c>
    </row>
    <row r="25" spans="1:10" x14ac:dyDescent="0.25">
      <c r="A25" s="92">
        <v>14</v>
      </c>
      <c r="B25" s="266" t="s">
        <v>325</v>
      </c>
      <c r="C25" s="259"/>
      <c r="D25" s="259"/>
      <c r="E25" s="224">
        <f>C25+D25</f>
        <v>0</v>
      </c>
      <c r="F25" s="224">
        <f>SUMIF(IncreaseCC,A25,ReclassIncrease)+SUMIF(DecreaseCC,A25,ReclassDecrease)</f>
        <v>0</v>
      </c>
      <c r="G25" s="224">
        <f>E25+F25</f>
        <v>0</v>
      </c>
      <c r="H25" s="224">
        <f>SUMIF(AdjustCC,A25,Adjust)+SUMIF(rpcc,A25,RelParty)</f>
        <v>0</v>
      </c>
      <c r="I25" s="225">
        <f>G25+H25</f>
        <v>0</v>
      </c>
      <c r="J25" s="293">
        <v>14</v>
      </c>
    </row>
    <row r="26" spans="1:10" x14ac:dyDescent="0.25">
      <c r="A26" s="92">
        <v>15</v>
      </c>
      <c r="B26" s="267"/>
      <c r="C26" s="259"/>
      <c r="D26" s="259"/>
      <c r="E26" s="224">
        <f>C26+D26</f>
        <v>0</v>
      </c>
      <c r="F26" s="224">
        <f>SUMIF(IncreaseCC,A26,ReclassIncrease)+SUMIF(DecreaseCC,A26,ReclassDecrease)</f>
        <v>0</v>
      </c>
      <c r="G26" s="224">
        <f>E26+F26</f>
        <v>0</v>
      </c>
      <c r="H26" s="224">
        <f>SUMIF(AdjustCC,A26,Adjust)+SUMIF(rpcc,A26,RelParty)</f>
        <v>0</v>
      </c>
      <c r="I26" s="225">
        <f>G26+H26</f>
        <v>0</v>
      </c>
      <c r="J26" s="293">
        <v>15</v>
      </c>
    </row>
    <row r="27" spans="1:10" x14ac:dyDescent="0.25">
      <c r="A27" s="92">
        <v>16</v>
      </c>
      <c r="B27" s="97" t="s">
        <v>44</v>
      </c>
      <c r="C27" s="224">
        <f t="shared" ref="C27:I27" si="6">SUM(C24:C26)</f>
        <v>0</v>
      </c>
      <c r="D27" s="224">
        <f t="shared" si="6"/>
        <v>0</v>
      </c>
      <c r="E27" s="224">
        <f t="shared" si="6"/>
        <v>0</v>
      </c>
      <c r="F27" s="224">
        <f t="shared" si="6"/>
        <v>0</v>
      </c>
      <c r="G27" s="224">
        <f t="shared" si="6"/>
        <v>0</v>
      </c>
      <c r="H27" s="224">
        <f t="shared" si="6"/>
        <v>0</v>
      </c>
      <c r="I27" s="224">
        <f t="shared" si="6"/>
        <v>0</v>
      </c>
      <c r="J27" s="293">
        <v>16</v>
      </c>
    </row>
    <row r="28" spans="1:10" x14ac:dyDescent="0.25">
      <c r="A28" s="57" t="s">
        <v>40</v>
      </c>
      <c r="B28" s="97" t="s">
        <v>45</v>
      </c>
      <c r="C28" s="260"/>
      <c r="D28" s="260"/>
      <c r="E28" s="262"/>
      <c r="F28" s="262"/>
      <c r="G28" s="262"/>
      <c r="H28" s="262"/>
      <c r="I28" s="263"/>
      <c r="J28" s="293" t="s">
        <v>40</v>
      </c>
    </row>
    <row r="29" spans="1:10" x14ac:dyDescent="0.25">
      <c r="A29" s="92">
        <v>17</v>
      </c>
      <c r="B29" s="266" t="s">
        <v>326</v>
      </c>
      <c r="C29" s="259"/>
      <c r="D29" s="259"/>
      <c r="E29" s="224">
        <f>C29+D29</f>
        <v>0</v>
      </c>
      <c r="F29" s="224">
        <f t="shared" ref="F29:F35" si="7">SUMIF(IncreaseCC,A29,ReclassIncrease)+SUMIF(DecreaseCC,A29,ReclassDecrease)</f>
        <v>0</v>
      </c>
      <c r="G29" s="224">
        <f t="shared" ref="G29:G35" si="8">E29+F29</f>
        <v>0</v>
      </c>
      <c r="H29" s="224">
        <f t="shared" ref="H29:H35" si="9">SUMIF(AdjustCC,A29,Adjust)+SUMIF(rpcc,A29,RelParty)</f>
        <v>0</v>
      </c>
      <c r="I29" s="225">
        <f t="shared" ref="I29:I35" si="10">G29+H29</f>
        <v>0</v>
      </c>
      <c r="J29" s="293">
        <v>17</v>
      </c>
    </row>
    <row r="30" spans="1:10" x14ac:dyDescent="0.25">
      <c r="A30" s="92">
        <v>18</v>
      </c>
      <c r="B30" s="266" t="s">
        <v>327</v>
      </c>
      <c r="C30" s="259"/>
      <c r="D30" s="259"/>
      <c r="E30" s="224">
        <f>C30+D30</f>
        <v>0</v>
      </c>
      <c r="F30" s="224">
        <f t="shared" si="7"/>
        <v>0</v>
      </c>
      <c r="G30" s="224">
        <f t="shared" si="8"/>
        <v>0</v>
      </c>
      <c r="H30" s="224">
        <f t="shared" si="9"/>
        <v>0</v>
      </c>
      <c r="I30" s="225">
        <f t="shared" si="10"/>
        <v>0</v>
      </c>
      <c r="J30" s="293">
        <v>18</v>
      </c>
    </row>
    <row r="31" spans="1:10" x14ac:dyDescent="0.25">
      <c r="A31" s="92">
        <v>19</v>
      </c>
      <c r="B31" s="266" t="s">
        <v>328</v>
      </c>
      <c r="C31" s="259"/>
      <c r="D31" s="259"/>
      <c r="E31" s="224">
        <f>C31+D31</f>
        <v>0</v>
      </c>
      <c r="F31" s="224">
        <f t="shared" si="7"/>
        <v>0</v>
      </c>
      <c r="G31" s="224">
        <f t="shared" si="8"/>
        <v>0</v>
      </c>
      <c r="H31" s="224">
        <f t="shared" si="9"/>
        <v>0</v>
      </c>
      <c r="I31" s="225">
        <f t="shared" si="10"/>
        <v>0</v>
      </c>
      <c r="J31" s="293">
        <v>19</v>
      </c>
    </row>
    <row r="32" spans="1:10" x14ac:dyDescent="0.25">
      <c r="A32" s="92">
        <v>20</v>
      </c>
      <c r="B32" s="266" t="s">
        <v>329</v>
      </c>
      <c r="C32" s="259"/>
      <c r="D32" s="259"/>
      <c r="E32" s="224">
        <f>C32+D32</f>
        <v>0</v>
      </c>
      <c r="F32" s="224">
        <f t="shared" si="7"/>
        <v>0</v>
      </c>
      <c r="G32" s="224">
        <f t="shared" si="8"/>
        <v>0</v>
      </c>
      <c r="H32" s="224">
        <f t="shared" si="9"/>
        <v>0</v>
      </c>
      <c r="I32" s="225">
        <f t="shared" si="10"/>
        <v>0</v>
      </c>
      <c r="J32" s="293">
        <v>20</v>
      </c>
    </row>
    <row r="33" spans="1:10" x14ac:dyDescent="0.25">
      <c r="A33" s="92">
        <v>21</v>
      </c>
      <c r="B33" s="266"/>
      <c r="C33" s="259"/>
      <c r="D33" s="259"/>
      <c r="E33" s="224"/>
      <c r="F33" s="224">
        <f t="shared" si="7"/>
        <v>0</v>
      </c>
      <c r="G33" s="224">
        <f t="shared" si="8"/>
        <v>0</v>
      </c>
      <c r="H33" s="224">
        <f t="shared" si="9"/>
        <v>0</v>
      </c>
      <c r="I33" s="225">
        <f t="shared" si="10"/>
        <v>0</v>
      </c>
      <c r="J33" s="293">
        <v>21</v>
      </c>
    </row>
    <row r="34" spans="1:10" x14ac:dyDescent="0.25">
      <c r="A34" s="92">
        <v>22</v>
      </c>
      <c r="B34" s="267"/>
      <c r="C34" s="259"/>
      <c r="D34" s="259"/>
      <c r="E34" s="224">
        <f>C34+D34</f>
        <v>0</v>
      </c>
      <c r="F34" s="224">
        <f t="shared" si="7"/>
        <v>0</v>
      </c>
      <c r="G34" s="224">
        <f t="shared" si="8"/>
        <v>0</v>
      </c>
      <c r="H34" s="224">
        <f t="shared" si="9"/>
        <v>0</v>
      </c>
      <c r="I34" s="225">
        <f t="shared" si="10"/>
        <v>0</v>
      </c>
      <c r="J34" s="293">
        <v>22</v>
      </c>
    </row>
    <row r="35" spans="1:10" x14ac:dyDescent="0.25">
      <c r="A35" s="92">
        <v>23</v>
      </c>
      <c r="B35" s="267"/>
      <c r="C35" s="259"/>
      <c r="D35" s="259"/>
      <c r="E35" s="224">
        <f>C35+D35</f>
        <v>0</v>
      </c>
      <c r="F35" s="224">
        <f t="shared" si="7"/>
        <v>0</v>
      </c>
      <c r="G35" s="224">
        <f t="shared" si="8"/>
        <v>0</v>
      </c>
      <c r="H35" s="224">
        <f t="shared" si="9"/>
        <v>0</v>
      </c>
      <c r="I35" s="225">
        <f t="shared" si="10"/>
        <v>0</v>
      </c>
      <c r="J35" s="293">
        <v>23</v>
      </c>
    </row>
    <row r="36" spans="1:10" s="174" customFormat="1" ht="31.5" x14ac:dyDescent="0.25">
      <c r="A36" s="177">
        <v>24</v>
      </c>
      <c r="B36" s="241" t="s">
        <v>46</v>
      </c>
      <c r="C36" s="265">
        <f t="shared" ref="C36:I36" si="11">SUM(C29:C35)</f>
        <v>0</v>
      </c>
      <c r="D36" s="265">
        <f t="shared" si="11"/>
        <v>0</v>
      </c>
      <c r="E36" s="265">
        <f t="shared" si="11"/>
        <v>0</v>
      </c>
      <c r="F36" s="265">
        <f t="shared" si="11"/>
        <v>0</v>
      </c>
      <c r="G36" s="265">
        <f t="shared" si="11"/>
        <v>0</v>
      </c>
      <c r="H36" s="265">
        <f t="shared" si="11"/>
        <v>0</v>
      </c>
      <c r="I36" s="265">
        <f t="shared" si="11"/>
        <v>0</v>
      </c>
      <c r="J36" s="293">
        <v>24</v>
      </c>
    </row>
    <row r="37" spans="1:10" x14ac:dyDescent="0.25">
      <c r="A37" s="92" t="s">
        <v>40</v>
      </c>
      <c r="B37" s="97" t="s">
        <v>271</v>
      </c>
      <c r="C37" s="260"/>
      <c r="D37" s="260"/>
      <c r="E37" s="262"/>
      <c r="F37" s="262"/>
      <c r="G37" s="262"/>
      <c r="H37" s="262"/>
      <c r="I37" s="263"/>
      <c r="J37" s="293" t="s">
        <v>40</v>
      </c>
    </row>
    <row r="38" spans="1:10" x14ac:dyDescent="0.25">
      <c r="A38" s="92">
        <v>24.01</v>
      </c>
      <c r="B38" s="266" t="s">
        <v>285</v>
      </c>
      <c r="C38" s="259"/>
      <c r="D38" s="259"/>
      <c r="E38" s="224">
        <f t="shared" ref="E38:E43" si="12">C38+D38</f>
        <v>0</v>
      </c>
      <c r="F38" s="224">
        <f t="shared" ref="F38:F43" si="13">SUMIF(IncreaseCC,A38,ReclassIncrease)+SUMIF(DecreaseCC,A38,ReclassDecrease)</f>
        <v>0</v>
      </c>
      <c r="G38" s="224">
        <f t="shared" ref="G38:G43" si="14">E38+F38</f>
        <v>0</v>
      </c>
      <c r="H38" s="224">
        <f t="shared" ref="H38:H43" si="15">SUMIF(AdjustCC,A38,Adjust)+SUMIF(rpcc,A38,RelParty)</f>
        <v>0</v>
      </c>
      <c r="I38" s="225">
        <f t="shared" ref="I38:I43" si="16">G38+H38</f>
        <v>0</v>
      </c>
      <c r="J38" s="295" t="s">
        <v>309</v>
      </c>
    </row>
    <row r="39" spans="1:10" x14ac:dyDescent="0.25">
      <c r="A39" s="92">
        <v>24.02</v>
      </c>
      <c r="B39" s="266" t="s">
        <v>286</v>
      </c>
      <c r="C39" s="259"/>
      <c r="D39" s="259"/>
      <c r="E39" s="224">
        <f t="shared" si="12"/>
        <v>0</v>
      </c>
      <c r="F39" s="224">
        <f t="shared" si="13"/>
        <v>0</v>
      </c>
      <c r="G39" s="224">
        <f t="shared" si="14"/>
        <v>0</v>
      </c>
      <c r="H39" s="224">
        <f t="shared" si="15"/>
        <v>0</v>
      </c>
      <c r="I39" s="225">
        <f t="shared" si="16"/>
        <v>0</v>
      </c>
      <c r="J39" s="295" t="s">
        <v>310</v>
      </c>
    </row>
    <row r="40" spans="1:10" x14ac:dyDescent="0.25">
      <c r="A40" s="92">
        <v>24.03</v>
      </c>
      <c r="B40" s="266" t="s">
        <v>287</v>
      </c>
      <c r="C40" s="259"/>
      <c r="D40" s="259"/>
      <c r="E40" s="224">
        <f t="shared" si="12"/>
        <v>0</v>
      </c>
      <c r="F40" s="224">
        <f t="shared" si="13"/>
        <v>0</v>
      </c>
      <c r="G40" s="224">
        <f t="shared" si="14"/>
        <v>0</v>
      </c>
      <c r="H40" s="224">
        <f t="shared" si="15"/>
        <v>0</v>
      </c>
      <c r="I40" s="225">
        <f t="shared" si="16"/>
        <v>0</v>
      </c>
      <c r="J40" s="295" t="s">
        <v>311</v>
      </c>
    </row>
    <row r="41" spans="1:10" x14ac:dyDescent="0.25">
      <c r="A41" s="92">
        <v>24.04</v>
      </c>
      <c r="B41" s="266" t="s">
        <v>323</v>
      </c>
      <c r="C41" s="259"/>
      <c r="D41" s="259"/>
      <c r="E41" s="224">
        <f t="shared" si="12"/>
        <v>0</v>
      </c>
      <c r="F41" s="224">
        <f t="shared" si="13"/>
        <v>0</v>
      </c>
      <c r="G41" s="224">
        <f t="shared" si="14"/>
        <v>0</v>
      </c>
      <c r="H41" s="224">
        <f t="shared" si="15"/>
        <v>0</v>
      </c>
      <c r="I41" s="225">
        <f t="shared" si="16"/>
        <v>0</v>
      </c>
      <c r="J41" s="295" t="s">
        <v>312</v>
      </c>
    </row>
    <row r="42" spans="1:10" x14ac:dyDescent="0.25">
      <c r="A42" s="92">
        <v>24.05</v>
      </c>
      <c r="B42" s="266" t="s">
        <v>323</v>
      </c>
      <c r="C42" s="259"/>
      <c r="D42" s="259"/>
      <c r="E42" s="224">
        <f t="shared" si="12"/>
        <v>0</v>
      </c>
      <c r="F42" s="224">
        <f t="shared" si="13"/>
        <v>0</v>
      </c>
      <c r="G42" s="224">
        <f t="shared" si="14"/>
        <v>0</v>
      </c>
      <c r="H42" s="224">
        <f t="shared" si="15"/>
        <v>0</v>
      </c>
      <c r="I42" s="225">
        <f t="shared" si="16"/>
        <v>0</v>
      </c>
      <c r="J42" s="295" t="s">
        <v>313</v>
      </c>
    </row>
    <row r="43" spans="1:10" x14ac:dyDescent="0.25">
      <c r="A43" s="92">
        <v>24.06</v>
      </c>
      <c r="B43" s="266" t="s">
        <v>323</v>
      </c>
      <c r="C43" s="259"/>
      <c r="D43" s="259"/>
      <c r="E43" s="224">
        <f t="shared" si="12"/>
        <v>0</v>
      </c>
      <c r="F43" s="224">
        <f t="shared" si="13"/>
        <v>0</v>
      </c>
      <c r="G43" s="224">
        <f t="shared" si="14"/>
        <v>0</v>
      </c>
      <c r="H43" s="224">
        <f t="shared" si="15"/>
        <v>0</v>
      </c>
      <c r="I43" s="225">
        <f t="shared" si="16"/>
        <v>0</v>
      </c>
      <c r="J43" s="295" t="s">
        <v>314</v>
      </c>
    </row>
    <row r="44" spans="1:10" s="174" customFormat="1" ht="31.5" x14ac:dyDescent="0.25">
      <c r="A44" s="177">
        <v>24.07</v>
      </c>
      <c r="B44" s="241" t="s">
        <v>354</v>
      </c>
      <c r="C44" s="265">
        <f t="shared" ref="C44:I44" si="17">SUM(C38:C43)</f>
        <v>0</v>
      </c>
      <c r="D44" s="265">
        <f t="shared" si="17"/>
        <v>0</v>
      </c>
      <c r="E44" s="265">
        <f t="shared" si="17"/>
        <v>0</v>
      </c>
      <c r="F44" s="265">
        <f t="shared" si="17"/>
        <v>0</v>
      </c>
      <c r="G44" s="265">
        <f t="shared" si="17"/>
        <v>0</v>
      </c>
      <c r="H44" s="265">
        <f t="shared" si="17"/>
        <v>0</v>
      </c>
      <c r="I44" s="265">
        <f t="shared" si="17"/>
        <v>0</v>
      </c>
      <c r="J44" s="295" t="s">
        <v>315</v>
      </c>
    </row>
    <row r="45" spans="1:10" ht="51" customHeight="1" x14ac:dyDescent="0.25">
      <c r="A45" s="240">
        <v>25</v>
      </c>
      <c r="B45" s="239" t="s">
        <v>272</v>
      </c>
      <c r="C45" s="264">
        <f t="shared" ref="C45:I45" si="18">C22+C27+C36+C44</f>
        <v>0</v>
      </c>
      <c r="D45" s="264">
        <f t="shared" si="18"/>
        <v>0</v>
      </c>
      <c r="E45" s="264">
        <f t="shared" si="18"/>
        <v>0</v>
      </c>
      <c r="F45" s="264">
        <f t="shared" si="18"/>
        <v>0</v>
      </c>
      <c r="G45" s="264">
        <f t="shared" si="18"/>
        <v>0</v>
      </c>
      <c r="H45" s="264">
        <f t="shared" si="18"/>
        <v>0</v>
      </c>
      <c r="I45" s="264">
        <f t="shared" si="18"/>
        <v>0</v>
      </c>
      <c r="J45" s="293">
        <v>25</v>
      </c>
    </row>
    <row r="46" spans="1:10" x14ac:dyDescent="0.25">
      <c r="J46" s="10"/>
    </row>
    <row r="47" spans="1:10" x14ac:dyDescent="0.25">
      <c r="J47" s="10"/>
    </row>
    <row r="51" spans="1:10" x14ac:dyDescent="0.25">
      <c r="A51" s="3"/>
      <c r="J51" s="88"/>
    </row>
    <row r="52" spans="1:10" x14ac:dyDescent="0.25">
      <c r="J52" s="88"/>
    </row>
    <row r="53" spans="1:10" x14ac:dyDescent="0.25">
      <c r="A53" s="140"/>
      <c r="B53" s="8"/>
      <c r="C53" s="125"/>
      <c r="D53" s="125"/>
      <c r="E53" s="125"/>
      <c r="F53" s="125"/>
      <c r="G53" s="125"/>
      <c r="H53" s="125"/>
      <c r="I53" s="125"/>
      <c r="J53" s="106"/>
    </row>
    <row r="54" spans="1:10" s="88" customFormat="1" x14ac:dyDescent="0.25">
      <c r="A54" s="105"/>
      <c r="B54" s="106"/>
      <c r="C54" s="215"/>
      <c r="D54" s="215"/>
      <c r="E54" s="215"/>
      <c r="F54" s="215"/>
      <c r="G54" s="215"/>
      <c r="H54" s="215"/>
      <c r="I54" s="215"/>
      <c r="J54" s="106"/>
    </row>
    <row r="55" spans="1:10" s="88" customFormat="1" x14ac:dyDescent="0.25">
      <c r="A55" s="105"/>
      <c r="B55" s="106"/>
      <c r="C55" s="215"/>
      <c r="D55" s="215"/>
      <c r="E55" s="215"/>
      <c r="F55" s="215"/>
      <c r="G55" s="215"/>
      <c r="H55" s="215"/>
      <c r="I55" s="215"/>
      <c r="J55" s="106"/>
    </row>
    <row r="56" spans="1:10" s="88" customFormat="1" x14ac:dyDescent="0.25">
      <c r="A56" s="105"/>
      <c r="B56" s="106"/>
      <c r="C56" s="215"/>
      <c r="D56" s="215"/>
      <c r="E56" s="215"/>
      <c r="F56" s="215"/>
      <c r="G56" s="215"/>
      <c r="H56" s="215"/>
      <c r="I56" s="215"/>
      <c r="J56" s="106"/>
    </row>
    <row r="57" spans="1:10" x14ac:dyDescent="0.25">
      <c r="A57" s="85"/>
      <c r="B57" s="8"/>
      <c r="C57" s="125"/>
      <c r="D57" s="125"/>
      <c r="E57" s="125"/>
      <c r="F57" s="125"/>
      <c r="G57" s="125"/>
      <c r="H57" s="125"/>
      <c r="I57" s="125"/>
      <c r="J57" s="268"/>
    </row>
    <row r="58" spans="1:10" x14ac:dyDescent="0.25">
      <c r="A58" s="140"/>
      <c r="B58" s="8"/>
      <c r="C58" s="125"/>
      <c r="D58" s="125"/>
      <c r="E58" s="125"/>
      <c r="F58" s="125"/>
      <c r="G58" s="125"/>
      <c r="H58" s="125"/>
      <c r="I58" s="125"/>
      <c r="J58" s="85"/>
    </row>
  </sheetData>
  <mergeCells count="1">
    <mergeCell ref="A1:H1"/>
  </mergeCells>
  <pageMargins left="0.25" right="0.25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F9" sqref="F9"/>
    </sheetView>
  </sheetViews>
  <sheetFormatPr defaultColWidth="9.7109375" defaultRowHeight="15.75" x14ac:dyDescent="0.25"/>
  <cols>
    <col min="1" max="1" width="4.7109375" style="4" customWidth="1"/>
    <col min="2" max="2" width="42.85546875" style="4" customWidth="1"/>
    <col min="3" max="4" width="9.7109375" style="4" customWidth="1"/>
    <col min="5" max="5" width="12.140625" style="4" customWidth="1"/>
    <col min="6" max="6" width="9.7109375" style="4" customWidth="1"/>
    <col min="7" max="7" width="13.140625" style="4" customWidth="1"/>
    <col min="8" max="8" width="14.7109375" style="4" customWidth="1"/>
    <col min="9" max="9" width="12.28515625" style="4" customWidth="1"/>
    <col min="10" max="10" width="4.7109375" style="4" customWidth="1"/>
    <col min="11" max="16384" width="9.7109375" style="4"/>
  </cols>
  <sheetData>
    <row r="1" spans="1:10" s="8" customFormat="1" x14ac:dyDescent="0.25">
      <c r="A1" s="426" t="s">
        <v>275</v>
      </c>
      <c r="B1" s="473"/>
      <c r="C1" s="473"/>
      <c r="D1" s="473"/>
      <c r="E1" s="473"/>
      <c r="F1" s="473"/>
      <c r="G1" s="473"/>
      <c r="H1" s="473"/>
    </row>
    <row r="2" spans="1:10" x14ac:dyDescent="0.25">
      <c r="A2" s="140"/>
      <c r="B2" s="291"/>
      <c r="C2" s="291"/>
      <c r="D2" s="291"/>
      <c r="E2" s="291"/>
      <c r="F2" s="291"/>
      <c r="G2" s="291"/>
      <c r="H2" s="291"/>
    </row>
    <row r="3" spans="1:10" ht="12" customHeight="1" x14ac:dyDescent="0.25">
      <c r="A3" s="1" t="s">
        <v>12</v>
      </c>
      <c r="B3" s="20"/>
      <c r="C3" s="82"/>
      <c r="D3" s="1" t="s">
        <v>13</v>
      </c>
      <c r="E3" s="82"/>
      <c r="F3" s="1" t="s">
        <v>14</v>
      </c>
      <c r="G3" s="82"/>
      <c r="H3" s="1" t="s">
        <v>15</v>
      </c>
      <c r="I3" s="20"/>
      <c r="J3" s="9"/>
    </row>
    <row r="4" spans="1:10" x14ac:dyDescent="0.25">
      <c r="A4" s="2" t="s">
        <v>16</v>
      </c>
      <c r="C4" s="84"/>
      <c r="E4" s="84">
        <f>'WS S part I,II'!E7</f>
        <v>0</v>
      </c>
      <c r="F4" s="2" t="s">
        <v>48</v>
      </c>
      <c r="G4" s="217">
        <f>'WS S part I,II'!G7</f>
        <v>0</v>
      </c>
      <c r="H4" s="2" t="s">
        <v>49</v>
      </c>
    </row>
    <row r="5" spans="1:10" x14ac:dyDescent="0.25">
      <c r="A5" s="19"/>
      <c r="B5" s="19"/>
      <c r="C5" s="87"/>
      <c r="D5" s="19"/>
      <c r="E5" s="87"/>
      <c r="F5" s="18" t="s">
        <v>50</v>
      </c>
      <c r="G5" s="292">
        <f>'WS S part I,II'!G8</f>
        <v>0</v>
      </c>
      <c r="H5" s="19"/>
      <c r="I5" s="19"/>
      <c r="J5" s="7"/>
    </row>
    <row r="6" spans="1:10" ht="12" customHeight="1" x14ac:dyDescent="0.25">
      <c r="B6" s="84"/>
      <c r="C6" s="84"/>
      <c r="D6" s="84"/>
      <c r="E6" s="84"/>
      <c r="F6" s="84"/>
      <c r="G6" s="89" t="s">
        <v>18</v>
      </c>
      <c r="H6" s="89" t="s">
        <v>19</v>
      </c>
      <c r="I6" s="90" t="s">
        <v>20</v>
      </c>
    </row>
    <row r="7" spans="1:10" ht="12" customHeight="1" x14ac:dyDescent="0.25">
      <c r="B7" s="89" t="s">
        <v>21</v>
      </c>
      <c r="C7" s="89" t="s">
        <v>22</v>
      </c>
      <c r="D7" s="89" t="s">
        <v>23</v>
      </c>
      <c r="E7" s="89" t="s">
        <v>24</v>
      </c>
      <c r="F7" s="383" t="s">
        <v>363</v>
      </c>
      <c r="G7" s="89" t="s">
        <v>25</v>
      </c>
      <c r="H7" s="89" t="s">
        <v>26</v>
      </c>
      <c r="I7" s="91" t="s">
        <v>27</v>
      </c>
    </row>
    <row r="8" spans="1:10" ht="12" customHeight="1" x14ac:dyDescent="0.25">
      <c r="A8" s="19"/>
      <c r="B8" s="87"/>
      <c r="C8" s="92" t="s">
        <v>28</v>
      </c>
      <c r="D8" s="87"/>
      <c r="E8" s="92" t="s">
        <v>29</v>
      </c>
      <c r="F8" s="383" t="s">
        <v>364</v>
      </c>
      <c r="G8" s="92" t="s">
        <v>30</v>
      </c>
      <c r="H8" s="92" t="s">
        <v>31</v>
      </c>
      <c r="I8" s="93" t="s">
        <v>32</v>
      </c>
      <c r="J8" s="7"/>
    </row>
    <row r="9" spans="1:10" x14ac:dyDescent="0.25">
      <c r="A9" s="19"/>
      <c r="B9" s="87"/>
      <c r="C9" s="92" t="s">
        <v>33</v>
      </c>
      <c r="D9" s="92" t="s">
        <v>34</v>
      </c>
      <c r="E9" s="92" t="s">
        <v>35</v>
      </c>
      <c r="F9" s="92" t="s">
        <v>36</v>
      </c>
      <c r="G9" s="92" t="s">
        <v>37</v>
      </c>
      <c r="H9" s="92" t="s">
        <v>38</v>
      </c>
      <c r="I9" s="94" t="s">
        <v>39</v>
      </c>
      <c r="J9" s="19"/>
    </row>
    <row r="10" spans="1:10" x14ac:dyDescent="0.25">
      <c r="A10" s="96" t="s">
        <v>40</v>
      </c>
      <c r="B10" s="97" t="s">
        <v>47</v>
      </c>
      <c r="C10" s="102"/>
      <c r="D10" s="102"/>
      <c r="E10" s="226"/>
      <c r="F10" s="226"/>
      <c r="G10" s="226"/>
      <c r="H10" s="226"/>
      <c r="I10" s="227"/>
      <c r="J10" s="101" t="s">
        <v>40</v>
      </c>
    </row>
    <row r="11" spans="1:10" x14ac:dyDescent="0.25">
      <c r="A11" s="92">
        <v>26</v>
      </c>
      <c r="B11" s="266" t="s">
        <v>288</v>
      </c>
      <c r="C11" s="259"/>
      <c r="D11" s="259"/>
      <c r="E11" s="224">
        <f>C11+D11</f>
        <v>0</v>
      </c>
      <c r="F11" s="224">
        <f t="shared" ref="F11:F22" si="0">SUMIF(IncreaseCC,A11,ReclassIncrease)+SUMIF(DecreaseCC,A11,ReclassDecrease)</f>
        <v>0</v>
      </c>
      <c r="G11" s="224">
        <f>E11+F11</f>
        <v>0</v>
      </c>
      <c r="H11" s="224">
        <f t="shared" ref="H11:H21" si="1">SUMIF(AdjustCC,A11,Adjust)+SUMIF(rpcc,A11,RelParty)</f>
        <v>0</v>
      </c>
      <c r="I11" s="225">
        <f>G11+H11</f>
        <v>0</v>
      </c>
      <c r="J11" s="293">
        <v>26</v>
      </c>
    </row>
    <row r="12" spans="1:10" x14ac:dyDescent="0.25">
      <c r="A12" s="92">
        <v>27</v>
      </c>
      <c r="B12" s="266" t="s">
        <v>289</v>
      </c>
      <c r="C12" s="259"/>
      <c r="D12" s="259"/>
      <c r="E12" s="224">
        <f>C12+D12</f>
        <v>0</v>
      </c>
      <c r="F12" s="224">
        <f t="shared" si="0"/>
        <v>0</v>
      </c>
      <c r="G12" s="224">
        <f>E12+F12</f>
        <v>0</v>
      </c>
      <c r="H12" s="224">
        <f t="shared" si="1"/>
        <v>0</v>
      </c>
      <c r="I12" s="225">
        <f>G12+H12</f>
        <v>0</v>
      </c>
      <c r="J12" s="293">
        <v>27</v>
      </c>
    </row>
    <row r="13" spans="1:10" x14ac:dyDescent="0.25">
      <c r="A13" s="92">
        <v>28</v>
      </c>
      <c r="B13" s="266" t="s">
        <v>338</v>
      </c>
      <c r="C13" s="259"/>
      <c r="D13" s="259"/>
      <c r="E13" s="224">
        <f>C13+D13</f>
        <v>0</v>
      </c>
      <c r="F13" s="224">
        <f t="shared" si="0"/>
        <v>0</v>
      </c>
      <c r="G13" s="224">
        <f>E13+F13</f>
        <v>0</v>
      </c>
      <c r="H13" s="224">
        <f t="shared" si="1"/>
        <v>0</v>
      </c>
      <c r="I13" s="225">
        <f>G13+H13</f>
        <v>0</v>
      </c>
      <c r="J13" s="293">
        <v>28</v>
      </c>
    </row>
    <row r="14" spans="1:10" x14ac:dyDescent="0.25">
      <c r="A14" s="92">
        <v>29</v>
      </c>
      <c r="B14" s="266" t="s">
        <v>290</v>
      </c>
      <c r="C14" s="259"/>
      <c r="D14" s="259"/>
      <c r="E14" s="224">
        <f>C14+D14</f>
        <v>0</v>
      </c>
      <c r="F14" s="224">
        <f t="shared" si="0"/>
        <v>0</v>
      </c>
      <c r="G14" s="224">
        <f>E14+F14</f>
        <v>0</v>
      </c>
      <c r="H14" s="224">
        <f t="shared" si="1"/>
        <v>0</v>
      </c>
      <c r="I14" s="225">
        <f>G14+H14</f>
        <v>0</v>
      </c>
      <c r="J14" s="293">
        <v>29</v>
      </c>
    </row>
    <row r="15" spans="1:10" x14ac:dyDescent="0.25">
      <c r="A15" s="92">
        <v>30</v>
      </c>
      <c r="B15" s="266" t="s">
        <v>330</v>
      </c>
      <c r="C15" s="259"/>
      <c r="D15" s="259"/>
      <c r="E15" s="224">
        <f>C15+D15</f>
        <v>0</v>
      </c>
      <c r="F15" s="224">
        <f t="shared" si="0"/>
        <v>0</v>
      </c>
      <c r="G15" s="224">
        <f>E15+F15</f>
        <v>0</v>
      </c>
      <c r="H15" s="224">
        <f t="shared" si="1"/>
        <v>0</v>
      </c>
      <c r="I15" s="225">
        <f>G15+H15</f>
        <v>0</v>
      </c>
      <c r="J15" s="294">
        <v>30</v>
      </c>
    </row>
    <row r="16" spans="1:10" x14ac:dyDescent="0.25">
      <c r="A16" s="92">
        <v>31</v>
      </c>
      <c r="B16" s="266" t="s">
        <v>331</v>
      </c>
      <c r="C16" s="259"/>
      <c r="D16" s="259"/>
      <c r="E16" s="224">
        <f t="shared" ref="E16:E21" si="2">C16+D16</f>
        <v>0</v>
      </c>
      <c r="F16" s="224">
        <f t="shared" si="0"/>
        <v>0</v>
      </c>
      <c r="G16" s="224">
        <f t="shared" ref="G16:G21" si="3">E16+F16</f>
        <v>0</v>
      </c>
      <c r="H16" s="224">
        <f t="shared" si="1"/>
        <v>0</v>
      </c>
      <c r="I16" s="225">
        <f t="shared" ref="I16:I21" si="4">G16+H16</f>
        <v>0</v>
      </c>
      <c r="J16" s="294">
        <v>31</v>
      </c>
    </row>
    <row r="17" spans="1:10" x14ac:dyDescent="0.25">
      <c r="A17" s="92">
        <v>32</v>
      </c>
      <c r="B17" s="266" t="s">
        <v>332</v>
      </c>
      <c r="C17" s="259"/>
      <c r="D17" s="259"/>
      <c r="E17" s="224">
        <f t="shared" si="2"/>
        <v>0</v>
      </c>
      <c r="F17" s="224">
        <f t="shared" si="0"/>
        <v>0</v>
      </c>
      <c r="G17" s="224">
        <f t="shared" si="3"/>
        <v>0</v>
      </c>
      <c r="H17" s="224">
        <f t="shared" si="1"/>
        <v>0</v>
      </c>
      <c r="I17" s="225">
        <f t="shared" si="4"/>
        <v>0</v>
      </c>
      <c r="J17" s="294">
        <v>32</v>
      </c>
    </row>
    <row r="18" spans="1:10" x14ac:dyDescent="0.25">
      <c r="A18" s="92">
        <v>33</v>
      </c>
      <c r="B18" s="266" t="s">
        <v>337</v>
      </c>
      <c r="C18" s="259"/>
      <c r="D18" s="259"/>
      <c r="E18" s="224">
        <f t="shared" si="2"/>
        <v>0</v>
      </c>
      <c r="F18" s="224">
        <f t="shared" si="0"/>
        <v>0</v>
      </c>
      <c r="G18" s="224">
        <f t="shared" si="3"/>
        <v>0</v>
      </c>
      <c r="H18" s="224">
        <f t="shared" si="1"/>
        <v>0</v>
      </c>
      <c r="I18" s="225">
        <f t="shared" si="4"/>
        <v>0</v>
      </c>
      <c r="J18" s="294">
        <v>33</v>
      </c>
    </row>
    <row r="19" spans="1:10" x14ac:dyDescent="0.25">
      <c r="A19" s="92">
        <v>34</v>
      </c>
      <c r="B19" s="266" t="s">
        <v>323</v>
      </c>
      <c r="C19" s="259"/>
      <c r="D19" s="259"/>
      <c r="E19" s="224">
        <f t="shared" si="2"/>
        <v>0</v>
      </c>
      <c r="F19" s="224">
        <f t="shared" si="0"/>
        <v>0</v>
      </c>
      <c r="G19" s="224">
        <f t="shared" si="3"/>
        <v>0</v>
      </c>
      <c r="H19" s="224">
        <f t="shared" si="1"/>
        <v>0</v>
      </c>
      <c r="I19" s="225">
        <f t="shared" si="4"/>
        <v>0</v>
      </c>
      <c r="J19" s="294">
        <v>34</v>
      </c>
    </row>
    <row r="20" spans="1:10" x14ac:dyDescent="0.25">
      <c r="A20" s="92">
        <v>35</v>
      </c>
      <c r="B20" s="267"/>
      <c r="C20" s="391"/>
      <c r="D20" s="259"/>
      <c r="E20" s="224">
        <f t="shared" si="2"/>
        <v>0</v>
      </c>
      <c r="F20" s="224">
        <f t="shared" si="0"/>
        <v>0</v>
      </c>
      <c r="G20" s="224">
        <f t="shared" si="3"/>
        <v>0</v>
      </c>
      <c r="H20" s="224">
        <f t="shared" si="1"/>
        <v>0</v>
      </c>
      <c r="I20" s="225">
        <f t="shared" si="4"/>
        <v>0</v>
      </c>
      <c r="J20" s="294">
        <v>35</v>
      </c>
    </row>
    <row r="21" spans="1:10" x14ac:dyDescent="0.25">
      <c r="A21" s="92">
        <v>36</v>
      </c>
      <c r="B21" s="85"/>
      <c r="C21" s="392"/>
      <c r="D21" s="259"/>
      <c r="E21" s="224">
        <f t="shared" si="2"/>
        <v>0</v>
      </c>
      <c r="F21" s="379">
        <f t="shared" si="0"/>
        <v>0</v>
      </c>
      <c r="G21" s="224">
        <f t="shared" si="3"/>
        <v>0</v>
      </c>
      <c r="H21" s="224">
        <f t="shared" si="1"/>
        <v>0</v>
      </c>
      <c r="I21" s="225">
        <f t="shared" si="4"/>
        <v>0</v>
      </c>
      <c r="J21" s="294">
        <v>36</v>
      </c>
    </row>
    <row r="22" spans="1:10" s="88" customFormat="1" x14ac:dyDescent="0.25">
      <c r="A22" s="57">
        <v>37</v>
      </c>
      <c r="B22" s="394" t="s">
        <v>51</v>
      </c>
      <c r="C22" s="395">
        <f>SUM(C11:C21)</f>
        <v>0</v>
      </c>
      <c r="D22" s="395">
        <f>SUM(D11:D21)</f>
        <v>0</v>
      </c>
      <c r="E22" s="378">
        <f>SUM(E15:E21)+SUM('WS A, P2'!E11:E14)</f>
        <v>0</v>
      </c>
      <c r="F22" s="393">
        <f t="shared" si="0"/>
        <v>0</v>
      </c>
      <c r="G22" s="376">
        <f>SUM(G15:G21)+SUM('WS A, P2'!G11:G14)</f>
        <v>0</v>
      </c>
      <c r="H22" s="376">
        <f>SUM(H15:H21)+SUM('WS A, P2'!H11:H14)</f>
        <v>0</v>
      </c>
      <c r="I22" s="376">
        <f>SUM(I15:I21)+SUM('WS A, P2'!I11:I14)</f>
        <v>0</v>
      </c>
      <c r="J22" s="294">
        <v>37</v>
      </c>
    </row>
    <row r="23" spans="1:10" s="174" customFormat="1" ht="31.5" x14ac:dyDescent="0.25">
      <c r="A23" s="177" t="s">
        <v>40</v>
      </c>
      <c r="B23" s="241" t="s">
        <v>52</v>
      </c>
      <c r="C23" s="300"/>
      <c r="D23" s="300"/>
      <c r="E23" s="301"/>
      <c r="F23" s="301"/>
      <c r="G23" s="301"/>
      <c r="H23" s="301"/>
      <c r="I23" s="302"/>
      <c r="J23" s="299" t="s">
        <v>40</v>
      </c>
    </row>
    <row r="24" spans="1:10" x14ac:dyDescent="0.25">
      <c r="A24" s="92">
        <v>38</v>
      </c>
      <c r="B24" s="266" t="s">
        <v>333</v>
      </c>
      <c r="C24" s="259"/>
      <c r="D24" s="259"/>
      <c r="E24" s="224">
        <f t="shared" ref="E24:E34" si="5">C24+D24</f>
        <v>0</v>
      </c>
      <c r="F24" s="224">
        <f t="shared" ref="F24:F34" si="6">SUMIF(IncreaseCC,A24,ReclassIncrease)+SUMIF(DecreaseCC,A24,ReclassDecrease)</f>
        <v>0</v>
      </c>
      <c r="G24" s="224">
        <f t="shared" ref="G24:G34" si="7">E24+F24</f>
        <v>0</v>
      </c>
      <c r="H24" s="224">
        <f t="shared" ref="H24:H34" si="8">SUMIF(AdjustCC,A24,Adjust)+SUMIF(rpcc,A24,RelParty)</f>
        <v>0</v>
      </c>
      <c r="I24" s="225">
        <f t="shared" ref="I24:I34" si="9">G24+H24</f>
        <v>0</v>
      </c>
      <c r="J24" s="294">
        <v>38</v>
      </c>
    </row>
    <row r="25" spans="1:10" x14ac:dyDescent="0.25">
      <c r="A25" s="92">
        <v>39</v>
      </c>
      <c r="B25" s="266" t="s">
        <v>334</v>
      </c>
      <c r="C25" s="259"/>
      <c r="D25" s="259"/>
      <c r="E25" s="224">
        <f t="shared" si="5"/>
        <v>0</v>
      </c>
      <c r="F25" s="224">
        <f t="shared" si="6"/>
        <v>0</v>
      </c>
      <c r="G25" s="224">
        <f t="shared" si="7"/>
        <v>0</v>
      </c>
      <c r="H25" s="224">
        <f t="shared" si="8"/>
        <v>0</v>
      </c>
      <c r="I25" s="225">
        <f t="shared" si="9"/>
        <v>0</v>
      </c>
      <c r="J25" s="294">
        <v>39</v>
      </c>
    </row>
    <row r="26" spans="1:10" x14ac:dyDescent="0.25">
      <c r="A26" s="92">
        <v>40</v>
      </c>
      <c r="B26" s="266" t="s">
        <v>335</v>
      </c>
      <c r="C26" s="259"/>
      <c r="D26" s="259"/>
      <c r="E26" s="224">
        <f t="shared" si="5"/>
        <v>0</v>
      </c>
      <c r="F26" s="224">
        <f t="shared" si="6"/>
        <v>0</v>
      </c>
      <c r="G26" s="224">
        <f t="shared" si="7"/>
        <v>0</v>
      </c>
      <c r="H26" s="224">
        <f t="shared" si="8"/>
        <v>0</v>
      </c>
      <c r="I26" s="225">
        <f t="shared" si="9"/>
        <v>0</v>
      </c>
      <c r="J26" s="294">
        <v>40</v>
      </c>
    </row>
    <row r="27" spans="1:10" x14ac:dyDescent="0.25">
      <c r="A27" s="92">
        <v>41</v>
      </c>
      <c r="B27" s="266" t="s">
        <v>292</v>
      </c>
      <c r="C27" s="259"/>
      <c r="D27" s="259"/>
      <c r="E27" s="224">
        <f t="shared" si="5"/>
        <v>0</v>
      </c>
      <c r="F27" s="224">
        <f t="shared" si="6"/>
        <v>0</v>
      </c>
      <c r="G27" s="224">
        <f t="shared" si="7"/>
        <v>0</v>
      </c>
      <c r="H27" s="224">
        <f t="shared" si="8"/>
        <v>0</v>
      </c>
      <c r="I27" s="225">
        <f t="shared" si="9"/>
        <v>0</v>
      </c>
      <c r="J27" s="294">
        <v>41</v>
      </c>
    </row>
    <row r="28" spans="1:10" x14ac:dyDescent="0.25">
      <c r="A28" s="92">
        <v>42</v>
      </c>
      <c r="B28" s="266" t="s">
        <v>293</v>
      </c>
      <c r="C28" s="259"/>
      <c r="D28" s="259"/>
      <c r="E28" s="224">
        <f t="shared" si="5"/>
        <v>0</v>
      </c>
      <c r="F28" s="224">
        <f t="shared" si="6"/>
        <v>0</v>
      </c>
      <c r="G28" s="224">
        <f t="shared" si="7"/>
        <v>0</v>
      </c>
      <c r="H28" s="224">
        <f t="shared" si="8"/>
        <v>0</v>
      </c>
      <c r="I28" s="225">
        <f t="shared" si="9"/>
        <v>0</v>
      </c>
      <c r="J28" s="294">
        <v>42</v>
      </c>
    </row>
    <row r="29" spans="1:10" x14ac:dyDescent="0.25">
      <c r="A29" s="92">
        <v>43</v>
      </c>
      <c r="B29" s="266" t="s">
        <v>289</v>
      </c>
      <c r="C29" s="259"/>
      <c r="D29" s="259"/>
      <c r="E29" s="224">
        <f t="shared" si="5"/>
        <v>0</v>
      </c>
      <c r="F29" s="224">
        <f t="shared" si="6"/>
        <v>0</v>
      </c>
      <c r="G29" s="224">
        <f t="shared" si="7"/>
        <v>0</v>
      </c>
      <c r="H29" s="224">
        <f t="shared" si="8"/>
        <v>0</v>
      </c>
      <c r="I29" s="225">
        <f t="shared" si="9"/>
        <v>0</v>
      </c>
      <c r="J29" s="294">
        <v>43</v>
      </c>
    </row>
    <row r="30" spans="1:10" x14ac:dyDescent="0.25">
      <c r="A30" s="92">
        <v>44</v>
      </c>
      <c r="B30" s="266" t="s">
        <v>294</v>
      </c>
      <c r="C30" s="259"/>
      <c r="D30" s="259"/>
      <c r="E30" s="224">
        <f t="shared" si="5"/>
        <v>0</v>
      </c>
      <c r="F30" s="224">
        <f t="shared" si="6"/>
        <v>0</v>
      </c>
      <c r="G30" s="224">
        <f t="shared" si="7"/>
        <v>0</v>
      </c>
      <c r="H30" s="224">
        <f t="shared" si="8"/>
        <v>0</v>
      </c>
      <c r="I30" s="225">
        <f t="shared" si="9"/>
        <v>0</v>
      </c>
      <c r="J30" s="294">
        <v>44</v>
      </c>
    </row>
    <row r="31" spans="1:10" x14ac:dyDescent="0.25">
      <c r="A31" s="92">
        <v>45</v>
      </c>
      <c r="B31" s="266" t="s">
        <v>336</v>
      </c>
      <c r="C31" s="259"/>
      <c r="D31" s="259"/>
      <c r="E31" s="224">
        <f t="shared" si="5"/>
        <v>0</v>
      </c>
      <c r="F31" s="224">
        <f t="shared" si="6"/>
        <v>0</v>
      </c>
      <c r="G31" s="224">
        <f t="shared" si="7"/>
        <v>0</v>
      </c>
      <c r="H31" s="224">
        <f t="shared" si="8"/>
        <v>0</v>
      </c>
      <c r="I31" s="225">
        <f t="shared" si="9"/>
        <v>0</v>
      </c>
      <c r="J31" s="294">
        <v>45</v>
      </c>
    </row>
    <row r="32" spans="1:10" x14ac:dyDescent="0.25">
      <c r="A32" s="92">
        <v>46</v>
      </c>
      <c r="B32" s="266" t="s">
        <v>323</v>
      </c>
      <c r="C32" s="259"/>
      <c r="D32" s="259"/>
      <c r="E32" s="224">
        <f t="shared" si="5"/>
        <v>0</v>
      </c>
      <c r="F32" s="224">
        <f t="shared" si="6"/>
        <v>0</v>
      </c>
      <c r="G32" s="224">
        <f t="shared" si="7"/>
        <v>0</v>
      </c>
      <c r="H32" s="224">
        <f t="shared" si="8"/>
        <v>0</v>
      </c>
      <c r="I32" s="225">
        <f t="shared" si="9"/>
        <v>0</v>
      </c>
      <c r="J32" s="294">
        <v>46</v>
      </c>
    </row>
    <row r="33" spans="1:10" x14ac:dyDescent="0.25">
      <c r="A33" s="92">
        <v>47</v>
      </c>
      <c r="B33" s="267"/>
      <c r="C33" s="259"/>
      <c r="D33" s="259"/>
      <c r="E33" s="224">
        <f t="shared" si="5"/>
        <v>0</v>
      </c>
      <c r="F33" s="224">
        <f t="shared" si="6"/>
        <v>0</v>
      </c>
      <c r="G33" s="224">
        <f t="shared" si="7"/>
        <v>0</v>
      </c>
      <c r="H33" s="224">
        <f t="shared" si="8"/>
        <v>0</v>
      </c>
      <c r="I33" s="225">
        <f t="shared" si="9"/>
        <v>0</v>
      </c>
      <c r="J33" s="294">
        <v>47</v>
      </c>
    </row>
    <row r="34" spans="1:10" x14ac:dyDescent="0.25">
      <c r="A34" s="92">
        <v>48</v>
      </c>
      <c r="B34" s="267"/>
      <c r="C34" s="259"/>
      <c r="D34" s="259"/>
      <c r="E34" s="224">
        <f t="shared" si="5"/>
        <v>0</v>
      </c>
      <c r="F34" s="224">
        <f t="shared" si="6"/>
        <v>0</v>
      </c>
      <c r="G34" s="224">
        <f t="shared" si="7"/>
        <v>0</v>
      </c>
      <c r="H34" s="224">
        <f t="shared" si="8"/>
        <v>0</v>
      </c>
      <c r="I34" s="225">
        <f t="shared" si="9"/>
        <v>0</v>
      </c>
      <c r="J34" s="294">
        <v>48</v>
      </c>
    </row>
    <row r="35" spans="1:10" x14ac:dyDescent="0.25">
      <c r="A35" s="92">
        <v>49</v>
      </c>
      <c r="B35" s="97" t="s">
        <v>53</v>
      </c>
      <c r="C35" s="224">
        <f>SUM(C24:C34)</f>
        <v>0</v>
      </c>
      <c r="D35" s="224">
        <f t="shared" ref="D35:I35" si="10">SUM(D24:D34)</f>
        <v>0</v>
      </c>
      <c r="E35" s="224">
        <f t="shared" si="10"/>
        <v>0</v>
      </c>
      <c r="F35" s="224">
        <f t="shared" si="10"/>
        <v>0</v>
      </c>
      <c r="G35" s="224">
        <f t="shared" si="10"/>
        <v>0</v>
      </c>
      <c r="H35" s="224">
        <f t="shared" si="10"/>
        <v>0</v>
      </c>
      <c r="I35" s="224">
        <f t="shared" si="10"/>
        <v>0</v>
      </c>
      <c r="J35" s="294">
        <v>49</v>
      </c>
    </row>
    <row r="36" spans="1:10" x14ac:dyDescent="0.25">
      <c r="A36" s="92">
        <v>50</v>
      </c>
      <c r="B36" s="97" t="s">
        <v>54</v>
      </c>
      <c r="C36" s="224">
        <f>C22+C35</f>
        <v>0</v>
      </c>
      <c r="D36" s="224">
        <f t="shared" ref="D36:I36" si="11">D22+D35</f>
        <v>0</v>
      </c>
      <c r="E36" s="224">
        <f t="shared" si="11"/>
        <v>0</v>
      </c>
      <c r="F36" s="224">
        <f t="shared" si="11"/>
        <v>0</v>
      </c>
      <c r="G36" s="224">
        <f t="shared" si="11"/>
        <v>0</v>
      </c>
      <c r="H36" s="224">
        <f t="shared" si="11"/>
        <v>0</v>
      </c>
      <c r="I36" s="224">
        <f t="shared" si="11"/>
        <v>0</v>
      </c>
      <c r="J36" s="294">
        <v>50</v>
      </c>
    </row>
    <row r="37" spans="1:10" x14ac:dyDescent="0.25">
      <c r="A37" s="92" t="s">
        <v>40</v>
      </c>
      <c r="B37" s="97" t="s">
        <v>55</v>
      </c>
      <c r="C37" s="260"/>
      <c r="D37" s="260"/>
      <c r="E37" s="262"/>
      <c r="F37" s="262"/>
      <c r="G37" s="262"/>
      <c r="H37" s="262"/>
      <c r="I37" s="263"/>
      <c r="J37" s="294" t="s">
        <v>40</v>
      </c>
    </row>
    <row r="38" spans="1:10" x14ac:dyDescent="0.25">
      <c r="A38" s="92">
        <v>51</v>
      </c>
      <c r="B38" s="266" t="s">
        <v>295</v>
      </c>
      <c r="C38" s="259"/>
      <c r="D38" s="259"/>
      <c r="E38" s="224">
        <f t="shared" ref="E38:E43" si="12">C38+D38</f>
        <v>0</v>
      </c>
      <c r="F38" s="224">
        <f t="shared" ref="F38:F43" si="13">SUMIF(IncreaseCC,A38,ReclassIncrease)+SUMIF(DecreaseCC,A38,ReclassDecrease)</f>
        <v>0</v>
      </c>
      <c r="G38" s="224">
        <f t="shared" ref="G38:G43" si="14">E38+F38</f>
        <v>0</v>
      </c>
      <c r="H38" s="224">
        <f t="shared" ref="H38:H43" si="15">SUMIF(AdjustCC,A38,Adjust)+SUMIF(rpcc,A38,RelParty)</f>
        <v>0</v>
      </c>
      <c r="I38" s="225">
        <f t="shared" ref="I38:I43" si="16">G38+H38</f>
        <v>0</v>
      </c>
      <c r="J38" s="294">
        <v>51</v>
      </c>
    </row>
    <row r="39" spans="1:10" x14ac:dyDescent="0.25">
      <c r="A39" s="92">
        <v>52</v>
      </c>
      <c r="B39" s="266" t="s">
        <v>323</v>
      </c>
      <c r="C39" s="259"/>
      <c r="D39" s="259"/>
      <c r="E39" s="224">
        <f t="shared" si="12"/>
        <v>0</v>
      </c>
      <c r="F39" s="224">
        <f t="shared" si="13"/>
        <v>0</v>
      </c>
      <c r="G39" s="224">
        <f t="shared" si="14"/>
        <v>0</v>
      </c>
      <c r="H39" s="224">
        <f t="shared" si="15"/>
        <v>0</v>
      </c>
      <c r="I39" s="225">
        <f t="shared" si="16"/>
        <v>0</v>
      </c>
      <c r="J39" s="294">
        <v>52</v>
      </c>
    </row>
    <row r="40" spans="1:10" x14ac:dyDescent="0.25">
      <c r="A40" s="92">
        <v>53</v>
      </c>
      <c r="B40" s="266" t="s">
        <v>323</v>
      </c>
      <c r="C40" s="259"/>
      <c r="D40" s="259"/>
      <c r="E40" s="224">
        <f t="shared" si="12"/>
        <v>0</v>
      </c>
      <c r="F40" s="224">
        <f t="shared" si="13"/>
        <v>0</v>
      </c>
      <c r="G40" s="224">
        <f t="shared" si="14"/>
        <v>0</v>
      </c>
      <c r="H40" s="224">
        <f t="shared" si="15"/>
        <v>0</v>
      </c>
      <c r="I40" s="225">
        <f t="shared" si="16"/>
        <v>0</v>
      </c>
      <c r="J40" s="294">
        <v>53</v>
      </c>
    </row>
    <row r="41" spans="1:10" x14ac:dyDescent="0.25">
      <c r="A41" s="92">
        <v>54</v>
      </c>
      <c r="B41" s="266" t="s">
        <v>323</v>
      </c>
      <c r="C41" s="259"/>
      <c r="D41" s="259"/>
      <c r="E41" s="224">
        <f t="shared" si="12"/>
        <v>0</v>
      </c>
      <c r="F41" s="224">
        <f t="shared" si="13"/>
        <v>0</v>
      </c>
      <c r="G41" s="224">
        <f t="shared" si="14"/>
        <v>0</v>
      </c>
      <c r="H41" s="224">
        <f t="shared" si="15"/>
        <v>0</v>
      </c>
      <c r="I41" s="225">
        <f t="shared" si="16"/>
        <v>0</v>
      </c>
      <c r="J41" s="294">
        <v>54</v>
      </c>
    </row>
    <row r="42" spans="1:10" x14ac:dyDescent="0.25">
      <c r="A42" s="92">
        <v>55</v>
      </c>
      <c r="B42" s="266" t="s">
        <v>323</v>
      </c>
      <c r="C42" s="259"/>
      <c r="D42" s="259"/>
      <c r="E42" s="224">
        <f t="shared" si="12"/>
        <v>0</v>
      </c>
      <c r="F42" s="224">
        <f t="shared" si="13"/>
        <v>0</v>
      </c>
      <c r="G42" s="224">
        <f t="shared" si="14"/>
        <v>0</v>
      </c>
      <c r="H42" s="224">
        <f t="shared" si="15"/>
        <v>0</v>
      </c>
      <c r="I42" s="225">
        <f t="shared" si="16"/>
        <v>0</v>
      </c>
      <c r="J42" s="294">
        <v>55</v>
      </c>
    </row>
    <row r="43" spans="1:10" x14ac:dyDescent="0.25">
      <c r="A43" s="92">
        <v>56</v>
      </c>
      <c r="B43" s="266" t="s">
        <v>323</v>
      </c>
      <c r="C43" s="259"/>
      <c r="D43" s="259"/>
      <c r="E43" s="224">
        <f t="shared" si="12"/>
        <v>0</v>
      </c>
      <c r="F43" s="224">
        <f t="shared" si="13"/>
        <v>0</v>
      </c>
      <c r="G43" s="224">
        <f t="shared" si="14"/>
        <v>0</v>
      </c>
      <c r="H43" s="224">
        <f t="shared" si="15"/>
        <v>0</v>
      </c>
      <c r="I43" s="225">
        <f t="shared" si="16"/>
        <v>0</v>
      </c>
      <c r="J43" s="294">
        <v>56</v>
      </c>
    </row>
    <row r="44" spans="1:10" s="174" customFormat="1" ht="31.5" x14ac:dyDescent="0.25">
      <c r="A44" s="177">
        <v>57</v>
      </c>
      <c r="B44" s="241" t="s">
        <v>56</v>
      </c>
      <c r="C44" s="265">
        <f>SUM(C38:C43)</f>
        <v>0</v>
      </c>
      <c r="D44" s="265">
        <f t="shared" ref="D44:I44" si="17">SUM(D38:D43)</f>
        <v>0</v>
      </c>
      <c r="E44" s="265">
        <f t="shared" si="17"/>
        <v>0</v>
      </c>
      <c r="F44" s="265">
        <f t="shared" si="17"/>
        <v>0</v>
      </c>
      <c r="G44" s="265">
        <f t="shared" si="17"/>
        <v>0</v>
      </c>
      <c r="H44" s="265">
        <f t="shared" si="17"/>
        <v>0</v>
      </c>
      <c r="I44" s="265">
        <f t="shared" si="17"/>
        <v>0</v>
      </c>
      <c r="J44" s="299">
        <v>57</v>
      </c>
    </row>
    <row r="45" spans="1:10" x14ac:dyDescent="0.25">
      <c r="A45" s="92" t="s">
        <v>40</v>
      </c>
      <c r="B45" s="97" t="s">
        <v>273</v>
      </c>
      <c r="C45" s="260"/>
      <c r="D45" s="260"/>
      <c r="E45" s="262"/>
      <c r="F45" s="262"/>
      <c r="G45" s="262"/>
      <c r="H45" s="262"/>
      <c r="I45" s="263"/>
      <c r="J45" s="294" t="s">
        <v>40</v>
      </c>
    </row>
    <row r="46" spans="1:10" x14ac:dyDescent="0.25">
      <c r="A46" s="92">
        <v>58</v>
      </c>
      <c r="B46" s="267"/>
      <c r="C46" s="259"/>
      <c r="D46" s="259"/>
      <c r="E46" s="224">
        <f>C46+D46</f>
        <v>0</v>
      </c>
      <c r="F46" s="224">
        <f>SUMIF(IncreaseCC,A46,ReclassIncrease)+SUMIF(DecreaseCC,A46,ReclassDecrease)</f>
        <v>0</v>
      </c>
      <c r="G46" s="224">
        <f>E46+F46</f>
        <v>0</v>
      </c>
      <c r="H46" s="224">
        <f>SUMIF(AdjustCC,A46,Adjust)+SUMIF(rpcc,A46,RelParty)</f>
        <v>0</v>
      </c>
      <c r="I46" s="225">
        <f>G46+H46</f>
        <v>0</v>
      </c>
      <c r="J46" s="294">
        <v>58</v>
      </c>
    </row>
    <row r="47" spans="1:10" x14ac:dyDescent="0.25">
      <c r="A47" s="92">
        <v>59</v>
      </c>
      <c r="B47" s="267"/>
      <c r="C47" s="259"/>
      <c r="D47" s="259"/>
      <c r="E47" s="224">
        <f>C47+D47</f>
        <v>0</v>
      </c>
      <c r="F47" s="224">
        <f>SUMIF(IncreaseCC,A47,ReclassIncrease)+SUMIF(DecreaseCC,A47,ReclassDecrease)</f>
        <v>0</v>
      </c>
      <c r="G47" s="224">
        <f>E47+F47</f>
        <v>0</v>
      </c>
      <c r="H47" s="224">
        <f>SUMIF(AdjustCC,A47,Adjust)+SUMIF(rpcc,A47,RelParty)</f>
        <v>0</v>
      </c>
      <c r="I47" s="225">
        <f>G47+H47</f>
        <v>0</v>
      </c>
      <c r="J47" s="294">
        <v>59</v>
      </c>
    </row>
    <row r="48" spans="1:10" x14ac:dyDescent="0.25">
      <c r="A48" s="92">
        <v>60</v>
      </c>
      <c r="B48" s="267"/>
      <c r="C48" s="259"/>
      <c r="D48" s="259"/>
      <c r="E48" s="224">
        <f>C48+D48</f>
        <v>0</v>
      </c>
      <c r="F48" s="224">
        <f>SUMIF(IncreaseCC,A48,ReclassIncrease)+SUMIF(DecreaseCC,A48,ReclassDecrease)</f>
        <v>0</v>
      </c>
      <c r="G48" s="224">
        <f>E48+F48</f>
        <v>0</v>
      </c>
      <c r="H48" s="224">
        <f>SUMIF(AdjustCC,A48,Adjust)+SUMIF(rpcc,A48,RelParty)</f>
        <v>0</v>
      </c>
      <c r="I48" s="225">
        <f>G48+H48</f>
        <v>0</v>
      </c>
      <c r="J48" s="294">
        <v>60</v>
      </c>
    </row>
    <row r="49" spans="1:10" x14ac:dyDescent="0.25">
      <c r="A49" s="92">
        <v>61</v>
      </c>
      <c r="B49" s="97" t="s">
        <v>274</v>
      </c>
      <c r="C49" s="224">
        <f>SUM(C46:C48)</f>
        <v>0</v>
      </c>
      <c r="D49" s="224">
        <f t="shared" ref="D49:I49" si="18">SUM(D46:D48)</f>
        <v>0</v>
      </c>
      <c r="E49" s="224">
        <f t="shared" si="18"/>
        <v>0</v>
      </c>
      <c r="F49" s="224">
        <f t="shared" si="18"/>
        <v>0</v>
      </c>
      <c r="G49" s="224">
        <f t="shared" si="18"/>
        <v>0</v>
      </c>
      <c r="H49" s="224">
        <f t="shared" si="18"/>
        <v>0</v>
      </c>
      <c r="I49" s="224">
        <f t="shared" si="18"/>
        <v>0</v>
      </c>
      <c r="J49" s="294">
        <v>61</v>
      </c>
    </row>
    <row r="50" spans="1:10" s="174" customFormat="1" ht="31.5" x14ac:dyDescent="0.25">
      <c r="A50" s="177">
        <v>62</v>
      </c>
      <c r="B50" s="241" t="s">
        <v>339</v>
      </c>
      <c r="C50" s="265">
        <f>'WS A, P1'!C45+'WS A, P2'!C36+'WS A, P2'!C44+'WS A, P2'!C49</f>
        <v>0</v>
      </c>
      <c r="D50" s="265">
        <f>'WS A, P1'!D45+'WS A, P2'!D36+'WS A, P2'!D44+'WS A, P2'!D49</f>
        <v>0</v>
      </c>
      <c r="E50" s="265">
        <f>'WS A, P1'!E45+'WS A, P2'!E36+'WS A, P2'!E44+'WS A, P2'!E49</f>
        <v>0</v>
      </c>
      <c r="F50" s="265">
        <f>'WS A, P1'!F45+'WS A, P2'!F36+'WS A, P2'!F44+'WS A, P2'!F49</f>
        <v>0</v>
      </c>
      <c r="G50" s="265">
        <f>'WS A, P1'!G45+'WS A, P2'!G36+'WS A, P2'!G44+'WS A, P2'!G49</f>
        <v>0</v>
      </c>
      <c r="H50" s="265">
        <f>'WS A, P1'!H45+'WS A, P2'!H36+'WS A, P2'!H44+'WS A, P2'!H49</f>
        <v>0</v>
      </c>
      <c r="I50" s="265">
        <f>'WS A, P1'!I45+'WS A, P2'!I36+'WS A, P2'!I44+'WS A, P2'!I49</f>
        <v>0</v>
      </c>
      <c r="J50" s="299">
        <v>62</v>
      </c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24"/>
      <c r="B53" s="8"/>
      <c r="C53" s="8"/>
      <c r="D53" s="8"/>
      <c r="E53" s="8"/>
      <c r="F53" s="8"/>
      <c r="G53" s="8"/>
      <c r="H53" s="8"/>
      <c r="I53" s="8"/>
      <c r="J53" s="8"/>
    </row>
    <row r="54" spans="1:10" ht="9.9499999999999993" customHeight="1" x14ac:dyDescent="0.25">
      <c r="A54" s="24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5">
      <c r="A55" s="3"/>
      <c r="J55" s="10"/>
    </row>
  </sheetData>
  <mergeCells count="1">
    <mergeCell ref="A1:H1"/>
  </mergeCells>
  <pageMargins left="0.25" right="0.25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G12" sqref="G12"/>
    </sheetView>
  </sheetViews>
  <sheetFormatPr defaultColWidth="9.7109375" defaultRowHeight="15.75" x14ac:dyDescent="0.25"/>
  <cols>
    <col min="1" max="1" width="4.7109375" style="109" customWidth="1"/>
    <col min="2" max="2" width="35" style="4" customWidth="1"/>
    <col min="3" max="3" width="6.42578125" style="4" customWidth="1"/>
    <col min="4" max="4" width="17.7109375" style="174" customWidth="1"/>
    <col min="5" max="5" width="6.28515625" style="194" customWidth="1"/>
    <col min="6" max="6" width="14.140625" style="4" customWidth="1"/>
    <col min="7" max="7" width="17.7109375" style="4" customWidth="1"/>
    <col min="8" max="8" width="6.5703125" style="194" customWidth="1"/>
    <col min="9" max="9" width="14.7109375" style="4" customWidth="1"/>
    <col min="10" max="10" width="4.7109375" style="4" customWidth="1"/>
    <col min="11" max="16" width="9.7109375" style="4" customWidth="1"/>
    <col min="17" max="23" width="1.7109375" style="4" customWidth="1"/>
    <col min="24" max="16384" width="9.7109375" style="4"/>
  </cols>
  <sheetData>
    <row r="1" spans="1:10" s="8" customFormat="1" x14ac:dyDescent="0.25">
      <c r="A1" s="426" t="s">
        <v>275</v>
      </c>
      <c r="B1" s="473"/>
      <c r="C1" s="473"/>
      <c r="D1" s="473"/>
      <c r="E1" s="473"/>
      <c r="F1" s="473"/>
      <c r="G1" s="473"/>
      <c r="H1" s="473"/>
      <c r="I1" s="473"/>
    </row>
    <row r="2" spans="1:10" x14ac:dyDescent="0.25">
      <c r="A2" s="140"/>
      <c r="B2" s="291"/>
      <c r="C2" s="291"/>
      <c r="D2" s="291"/>
      <c r="E2" s="291"/>
      <c r="F2" s="291"/>
      <c r="G2" s="291"/>
      <c r="H2" s="291"/>
      <c r="I2" s="291"/>
    </row>
    <row r="3" spans="1:10" x14ac:dyDescent="0.25">
      <c r="A3" s="107" t="s">
        <v>57</v>
      </c>
      <c r="B3" s="20"/>
      <c r="C3" s="108" t="s">
        <v>13</v>
      </c>
      <c r="D3" s="175"/>
      <c r="E3" s="196"/>
      <c r="F3" s="108" t="s">
        <v>14</v>
      </c>
      <c r="G3" s="82"/>
      <c r="H3" s="195" t="s">
        <v>58</v>
      </c>
      <c r="I3" s="20"/>
      <c r="J3" s="20"/>
    </row>
    <row r="4" spans="1:10" x14ac:dyDescent="0.25">
      <c r="C4" s="110"/>
      <c r="D4" s="174">
        <f>'WS S part I,II'!E7</f>
        <v>0</v>
      </c>
      <c r="F4" s="111" t="s">
        <v>168</v>
      </c>
      <c r="G4" s="217">
        <f>'WS S part I,II'!G7</f>
        <v>0</v>
      </c>
    </row>
    <row r="5" spans="1:10" x14ac:dyDescent="0.25">
      <c r="C5" s="111" t="s">
        <v>40</v>
      </c>
      <c r="F5" s="111" t="s">
        <v>169</v>
      </c>
      <c r="G5" s="217">
        <f>'WS S part I,II'!G8</f>
        <v>0</v>
      </c>
    </row>
    <row r="6" spans="1:10" x14ac:dyDescent="0.25">
      <c r="A6" s="112"/>
      <c r="B6" s="20"/>
      <c r="C6" s="113"/>
      <c r="D6" s="476" t="s">
        <v>60</v>
      </c>
      <c r="E6" s="477"/>
      <c r="F6" s="477"/>
      <c r="G6" s="398" t="s">
        <v>61</v>
      </c>
      <c r="H6" s="362"/>
      <c r="I6" s="32"/>
      <c r="J6" s="20"/>
    </row>
    <row r="7" spans="1:10" x14ac:dyDescent="0.25">
      <c r="B7" s="84"/>
      <c r="C7" s="116" t="s">
        <v>59</v>
      </c>
      <c r="D7" s="176" t="s">
        <v>62</v>
      </c>
      <c r="E7" s="197" t="s">
        <v>63</v>
      </c>
      <c r="F7" s="84"/>
      <c r="G7" s="383" t="s">
        <v>62</v>
      </c>
      <c r="H7" s="197" t="s">
        <v>63</v>
      </c>
      <c r="I7" s="89"/>
      <c r="J7" s="20"/>
    </row>
    <row r="8" spans="1:10" x14ac:dyDescent="0.25">
      <c r="B8" s="118" t="s">
        <v>64</v>
      </c>
      <c r="C8" s="119" t="s">
        <v>65</v>
      </c>
      <c r="D8" s="177" t="s">
        <v>66</v>
      </c>
      <c r="E8" s="199" t="s">
        <v>67</v>
      </c>
      <c r="F8" s="92" t="s">
        <v>68</v>
      </c>
      <c r="G8" s="383" t="s">
        <v>66</v>
      </c>
      <c r="H8" s="197" t="s">
        <v>67</v>
      </c>
      <c r="I8" s="89" t="s">
        <v>355</v>
      </c>
    </row>
    <row r="9" spans="1:10" x14ac:dyDescent="0.25">
      <c r="A9" s="120"/>
      <c r="B9" s="19"/>
      <c r="C9" s="121" t="s">
        <v>33</v>
      </c>
      <c r="D9" s="177" t="s">
        <v>34</v>
      </c>
      <c r="E9" s="199" t="s">
        <v>35</v>
      </c>
      <c r="F9" s="92" t="s">
        <v>36</v>
      </c>
      <c r="G9" s="269" t="s">
        <v>37</v>
      </c>
      <c r="H9" s="270" t="s">
        <v>38</v>
      </c>
      <c r="I9" s="240" t="s">
        <v>39</v>
      </c>
      <c r="J9" s="20"/>
    </row>
    <row r="10" spans="1:10" x14ac:dyDescent="0.25">
      <c r="A10" s="122">
        <v>1</v>
      </c>
      <c r="B10" s="87"/>
      <c r="C10" s="123"/>
      <c r="D10" s="178"/>
      <c r="E10" s="198"/>
      <c r="F10" s="100"/>
      <c r="G10" s="87"/>
      <c r="H10" s="198"/>
      <c r="I10" s="100"/>
      <c r="J10" s="124">
        <v>1</v>
      </c>
    </row>
    <row r="11" spans="1:10" x14ac:dyDescent="0.25">
      <c r="A11" s="122">
        <v>2</v>
      </c>
      <c r="B11" s="97"/>
      <c r="C11" s="123"/>
      <c r="D11" s="178"/>
      <c r="E11" s="198"/>
      <c r="F11" s="100"/>
      <c r="G11" s="97"/>
      <c r="H11" s="199"/>
      <c r="I11" s="100"/>
      <c r="J11" s="57">
        <v>2</v>
      </c>
    </row>
    <row r="12" spans="1:10" x14ac:dyDescent="0.25">
      <c r="A12" s="122">
        <v>3</v>
      </c>
      <c r="B12" s="97"/>
      <c r="C12" s="123"/>
      <c r="D12" s="178"/>
      <c r="E12" s="198"/>
      <c r="F12" s="100"/>
      <c r="G12" s="97"/>
      <c r="H12" s="199"/>
      <c r="I12" s="100"/>
      <c r="J12" s="57">
        <v>3</v>
      </c>
    </row>
    <row r="13" spans="1:10" x14ac:dyDescent="0.25">
      <c r="A13" s="122">
        <v>4</v>
      </c>
      <c r="B13" s="97"/>
      <c r="C13" s="123"/>
      <c r="D13" s="178"/>
      <c r="E13" s="198"/>
      <c r="F13" s="100"/>
      <c r="G13" s="97"/>
      <c r="H13" s="199"/>
      <c r="I13" s="100"/>
      <c r="J13" s="57">
        <v>4</v>
      </c>
    </row>
    <row r="14" spans="1:10" x14ac:dyDescent="0.25">
      <c r="A14" s="122">
        <v>5</v>
      </c>
      <c r="B14" s="97"/>
      <c r="C14" s="123"/>
      <c r="D14" s="178"/>
      <c r="E14" s="198"/>
      <c r="F14" s="100"/>
      <c r="G14" s="97"/>
      <c r="H14" s="199"/>
      <c r="I14" s="100"/>
      <c r="J14" s="57">
        <v>5</v>
      </c>
    </row>
    <row r="15" spans="1:10" x14ac:dyDescent="0.25">
      <c r="A15" s="122">
        <v>6</v>
      </c>
      <c r="B15" s="97"/>
      <c r="C15" s="123"/>
      <c r="D15" s="178"/>
      <c r="E15" s="198"/>
      <c r="F15" s="100"/>
      <c r="G15" s="97"/>
      <c r="H15" s="199"/>
      <c r="I15" s="100"/>
      <c r="J15" s="57">
        <v>6</v>
      </c>
    </row>
    <row r="16" spans="1:10" x14ac:dyDescent="0.25">
      <c r="A16" s="122">
        <v>7</v>
      </c>
      <c r="B16" s="97"/>
      <c r="C16" s="182"/>
      <c r="D16" s="191"/>
      <c r="E16" s="205"/>
      <c r="F16" s="104"/>
      <c r="G16" s="97"/>
      <c r="H16" s="197"/>
      <c r="I16" s="104"/>
      <c r="J16" s="57">
        <v>7</v>
      </c>
    </row>
    <row r="17" spans="1:12" x14ac:dyDescent="0.25">
      <c r="A17" s="190">
        <v>8</v>
      </c>
      <c r="B17" s="48"/>
      <c r="C17" s="48"/>
      <c r="D17" s="48"/>
      <c r="E17" s="200"/>
      <c r="F17" s="48"/>
      <c r="G17" s="48"/>
      <c r="H17" s="200"/>
      <c r="I17" s="48"/>
      <c r="J17" s="57">
        <v>8</v>
      </c>
    </row>
    <row r="18" spans="1:12" x14ac:dyDescent="0.25">
      <c r="A18" s="190">
        <v>9</v>
      </c>
      <c r="B18" s="48"/>
      <c r="C18" s="42"/>
      <c r="D18" s="192"/>
      <c r="E18" s="201"/>
      <c r="F18" s="193"/>
      <c r="G18" s="48"/>
      <c r="H18" s="201"/>
      <c r="I18" s="193"/>
      <c r="J18" s="57">
        <v>9</v>
      </c>
    </row>
    <row r="19" spans="1:12" x14ac:dyDescent="0.25">
      <c r="A19" s="122">
        <v>10</v>
      </c>
      <c r="B19" s="87"/>
      <c r="C19" s="123"/>
      <c r="D19" s="178"/>
      <c r="E19" s="198"/>
      <c r="F19" s="100"/>
      <c r="G19" s="87"/>
      <c r="H19" s="198"/>
      <c r="I19" s="100"/>
      <c r="J19" s="57">
        <v>10</v>
      </c>
    </row>
    <row r="20" spans="1:12" x14ac:dyDescent="0.25">
      <c r="A20" s="122">
        <v>11</v>
      </c>
      <c r="B20" s="87"/>
      <c r="C20" s="123"/>
      <c r="D20" s="178"/>
      <c r="E20" s="198"/>
      <c r="F20" s="100"/>
      <c r="G20" s="87"/>
      <c r="H20" s="198"/>
      <c r="I20" s="100"/>
      <c r="J20" s="57">
        <v>11</v>
      </c>
    </row>
    <row r="21" spans="1:12" x14ac:dyDescent="0.25">
      <c r="A21" s="122">
        <v>12</v>
      </c>
      <c r="B21" s="87"/>
      <c r="C21" s="123"/>
      <c r="D21" s="191"/>
      <c r="E21" s="198"/>
      <c r="F21" s="100"/>
      <c r="G21" s="84"/>
      <c r="H21" s="198"/>
      <c r="I21" s="100"/>
      <c r="J21" s="57">
        <v>12</v>
      </c>
    </row>
    <row r="22" spans="1:12" s="88" customFormat="1" x14ac:dyDescent="0.25">
      <c r="A22" s="122">
        <v>13</v>
      </c>
      <c r="B22" s="373"/>
      <c r="C22" s="332"/>
      <c r="D22" s="396"/>
      <c r="E22" s="198"/>
      <c r="F22" s="377"/>
      <c r="G22" s="397"/>
      <c r="H22" s="198"/>
      <c r="I22" s="375"/>
      <c r="J22" s="57">
        <v>13</v>
      </c>
      <c r="K22" s="106"/>
    </row>
    <row r="23" spans="1:12" x14ac:dyDescent="0.25">
      <c r="A23" s="122">
        <v>14</v>
      </c>
      <c r="B23" s="87"/>
      <c r="C23" s="123"/>
      <c r="D23" s="178"/>
      <c r="E23" s="198"/>
      <c r="F23" s="100"/>
      <c r="G23" s="87"/>
      <c r="H23" s="198"/>
      <c r="I23" s="100"/>
      <c r="J23" s="57">
        <v>14</v>
      </c>
      <c r="K23" s="8"/>
      <c r="L23" s="8"/>
    </row>
    <row r="24" spans="1:12" x14ac:dyDescent="0.25">
      <c r="A24" s="122">
        <v>15</v>
      </c>
      <c r="B24" s="87"/>
      <c r="C24" s="123"/>
      <c r="D24" s="178"/>
      <c r="E24" s="198"/>
      <c r="F24" s="100"/>
      <c r="G24" s="87"/>
      <c r="H24" s="198"/>
      <c r="I24" s="100"/>
      <c r="J24" s="57">
        <v>15</v>
      </c>
    </row>
    <row r="25" spans="1:12" x14ac:dyDescent="0.25">
      <c r="A25" s="122">
        <v>16</v>
      </c>
      <c r="B25" s="87"/>
      <c r="C25" s="123"/>
      <c r="D25" s="178"/>
      <c r="E25" s="198"/>
      <c r="F25" s="100"/>
      <c r="G25" s="87"/>
      <c r="H25" s="198"/>
      <c r="I25" s="100"/>
      <c r="J25" s="57">
        <v>16</v>
      </c>
    </row>
    <row r="26" spans="1:12" x14ac:dyDescent="0.25">
      <c r="A26" s="122">
        <v>17</v>
      </c>
      <c r="B26" s="87"/>
      <c r="C26" s="123"/>
      <c r="D26" s="178"/>
      <c r="E26" s="198"/>
      <c r="F26" s="100"/>
      <c r="G26" s="87"/>
      <c r="H26" s="198"/>
      <c r="I26" s="100"/>
      <c r="J26" s="57">
        <v>17</v>
      </c>
    </row>
    <row r="27" spans="1:12" x14ac:dyDescent="0.25">
      <c r="A27" s="122">
        <v>18</v>
      </c>
      <c r="B27" s="87"/>
      <c r="C27" s="123"/>
      <c r="D27" s="178"/>
      <c r="E27" s="198"/>
      <c r="F27" s="100"/>
      <c r="G27" s="87"/>
      <c r="H27" s="198"/>
      <c r="I27" s="100"/>
      <c r="J27" s="57">
        <v>18</v>
      </c>
    </row>
    <row r="28" spans="1:12" x14ac:dyDescent="0.25">
      <c r="A28" s="122">
        <v>19</v>
      </c>
      <c r="B28" s="87"/>
      <c r="C28" s="123"/>
      <c r="D28" s="178"/>
      <c r="E28" s="198"/>
      <c r="F28" s="100"/>
      <c r="G28" s="87"/>
      <c r="H28" s="198"/>
      <c r="I28" s="100"/>
      <c r="J28" s="57">
        <v>19</v>
      </c>
    </row>
    <row r="29" spans="1:12" x14ac:dyDescent="0.25">
      <c r="A29" s="122">
        <v>20</v>
      </c>
      <c r="B29" s="87"/>
      <c r="C29" s="123"/>
      <c r="D29" s="178"/>
      <c r="E29" s="198"/>
      <c r="F29" s="100"/>
      <c r="G29" s="87"/>
      <c r="H29" s="198"/>
      <c r="I29" s="100"/>
      <c r="J29" s="57">
        <v>20</v>
      </c>
    </row>
    <row r="30" spans="1:12" x14ac:dyDescent="0.25">
      <c r="A30" s="122">
        <v>21</v>
      </c>
      <c r="B30" s="87"/>
      <c r="C30" s="123"/>
      <c r="D30" s="178"/>
      <c r="E30" s="198"/>
      <c r="F30" s="100"/>
      <c r="G30" s="87"/>
      <c r="H30" s="198"/>
      <c r="I30" s="100"/>
      <c r="J30" s="57">
        <v>21</v>
      </c>
      <c r="L30" s="125"/>
    </row>
    <row r="31" spans="1:12" x14ac:dyDescent="0.25">
      <c r="A31" s="122">
        <v>22</v>
      </c>
      <c r="B31" s="87"/>
      <c r="C31" s="123"/>
      <c r="D31" s="178"/>
      <c r="E31" s="198"/>
      <c r="F31" s="100"/>
      <c r="G31" s="87"/>
      <c r="H31" s="198"/>
      <c r="I31" s="100"/>
      <c r="J31" s="57">
        <v>22</v>
      </c>
    </row>
    <row r="32" spans="1:12" x14ac:dyDescent="0.25">
      <c r="A32" s="122">
        <v>23</v>
      </c>
      <c r="B32" s="87"/>
      <c r="C32" s="123"/>
      <c r="D32" s="178"/>
      <c r="E32" s="198"/>
      <c r="F32" s="100"/>
      <c r="G32" s="87"/>
      <c r="H32" s="198"/>
      <c r="I32" s="100"/>
      <c r="J32" s="57">
        <v>23</v>
      </c>
    </row>
    <row r="33" spans="1:10" x14ac:dyDescent="0.25">
      <c r="A33" s="122">
        <v>24</v>
      </c>
      <c r="B33" s="87"/>
      <c r="C33" s="87"/>
      <c r="D33" s="179"/>
      <c r="E33" s="202"/>
      <c r="F33" s="87"/>
      <c r="G33" s="87"/>
      <c r="H33" s="202"/>
      <c r="I33" s="87"/>
      <c r="J33" s="57">
        <v>24</v>
      </c>
    </row>
    <row r="34" spans="1:10" x14ac:dyDescent="0.25">
      <c r="A34" s="122">
        <v>25</v>
      </c>
      <c r="B34" s="87"/>
      <c r="C34" s="87"/>
      <c r="D34" s="179"/>
      <c r="E34" s="202"/>
      <c r="F34" s="87"/>
      <c r="G34" s="87"/>
      <c r="H34" s="202"/>
      <c r="I34" s="87"/>
      <c r="J34" s="57">
        <v>25</v>
      </c>
    </row>
    <row r="35" spans="1:10" x14ac:dyDescent="0.25">
      <c r="A35" s="122">
        <v>26</v>
      </c>
      <c r="B35" s="87"/>
      <c r="C35" s="87"/>
      <c r="D35" s="179"/>
      <c r="E35" s="202"/>
      <c r="F35" s="87"/>
      <c r="G35" s="87"/>
      <c r="H35" s="202"/>
      <c r="I35" s="87"/>
      <c r="J35" s="57">
        <v>26</v>
      </c>
    </row>
    <row r="36" spans="1:10" x14ac:dyDescent="0.25">
      <c r="A36" s="122">
        <v>27</v>
      </c>
      <c r="B36" s="87"/>
      <c r="C36" s="87"/>
      <c r="D36" s="179"/>
      <c r="E36" s="202"/>
      <c r="F36" s="87"/>
      <c r="G36" s="87"/>
      <c r="H36" s="202"/>
      <c r="I36" s="87"/>
      <c r="J36" s="57">
        <v>27</v>
      </c>
    </row>
    <row r="37" spans="1:10" x14ac:dyDescent="0.25">
      <c r="A37" s="122">
        <v>28</v>
      </c>
      <c r="B37" s="87"/>
      <c r="C37" s="87"/>
      <c r="D37" s="179"/>
      <c r="E37" s="202"/>
      <c r="F37" s="87"/>
      <c r="G37" s="87"/>
      <c r="H37" s="202"/>
      <c r="I37" s="87"/>
      <c r="J37" s="57">
        <v>28</v>
      </c>
    </row>
    <row r="38" spans="1:10" x14ac:dyDescent="0.25">
      <c r="A38" s="122">
        <v>29</v>
      </c>
      <c r="B38" s="87"/>
      <c r="C38" s="87"/>
      <c r="D38" s="179"/>
      <c r="E38" s="202"/>
      <c r="F38" s="87"/>
      <c r="G38" s="87"/>
      <c r="H38" s="202"/>
      <c r="I38" s="87"/>
      <c r="J38" s="57">
        <v>29</v>
      </c>
    </row>
    <row r="39" spans="1:10" x14ac:dyDescent="0.25">
      <c r="A39" s="122">
        <v>30</v>
      </c>
      <c r="B39" s="87"/>
      <c r="C39" s="87"/>
      <c r="D39" s="179"/>
      <c r="E39" s="202"/>
      <c r="F39" s="87"/>
      <c r="G39" s="87"/>
      <c r="H39" s="202"/>
      <c r="I39" s="87"/>
      <c r="J39" s="57">
        <v>30</v>
      </c>
    </row>
    <row r="40" spans="1:10" x14ac:dyDescent="0.25">
      <c r="A40" s="122">
        <v>31</v>
      </c>
      <c r="B40" s="87"/>
      <c r="C40" s="87"/>
      <c r="D40" s="179"/>
      <c r="E40" s="202"/>
      <c r="F40" s="87"/>
      <c r="G40" s="87"/>
      <c r="H40" s="202"/>
      <c r="I40" s="87"/>
      <c r="J40" s="57">
        <v>31</v>
      </c>
    </row>
    <row r="41" spans="1:10" x14ac:dyDescent="0.25">
      <c r="A41" s="122">
        <v>32</v>
      </c>
      <c r="B41" s="87"/>
      <c r="C41" s="87"/>
      <c r="D41" s="179"/>
      <c r="E41" s="202"/>
      <c r="F41" s="87"/>
      <c r="G41" s="87"/>
      <c r="H41" s="202"/>
      <c r="I41" s="87"/>
      <c r="J41" s="57">
        <v>32</v>
      </c>
    </row>
    <row r="42" spans="1:10" x14ac:dyDescent="0.25">
      <c r="A42" s="122">
        <v>33</v>
      </c>
      <c r="B42" s="87"/>
      <c r="C42" s="87"/>
      <c r="D42" s="179"/>
      <c r="E42" s="202"/>
      <c r="F42" s="87"/>
      <c r="G42" s="87"/>
      <c r="H42" s="202"/>
      <c r="I42" s="87"/>
      <c r="J42" s="57">
        <v>33</v>
      </c>
    </row>
    <row r="43" spans="1:10" x14ac:dyDescent="0.25">
      <c r="A43" s="122">
        <v>34</v>
      </c>
      <c r="B43" s="87"/>
      <c r="C43" s="87"/>
      <c r="D43" s="179"/>
      <c r="E43" s="202"/>
      <c r="F43" s="87"/>
      <c r="G43" s="87"/>
      <c r="H43" s="202"/>
      <c r="I43" s="87"/>
      <c r="J43" s="57">
        <v>34</v>
      </c>
    </row>
    <row r="44" spans="1:10" x14ac:dyDescent="0.25">
      <c r="A44" s="122">
        <v>35</v>
      </c>
      <c r="B44" s="87"/>
      <c r="C44" s="87"/>
      <c r="D44" s="179"/>
      <c r="E44" s="202"/>
      <c r="F44" s="87"/>
      <c r="G44" s="87"/>
      <c r="H44" s="202"/>
      <c r="I44" s="87"/>
      <c r="J44" s="57">
        <v>35</v>
      </c>
    </row>
    <row r="45" spans="1:10" x14ac:dyDescent="0.25">
      <c r="A45" s="126">
        <v>36</v>
      </c>
      <c r="B45" s="103" t="s">
        <v>69</v>
      </c>
      <c r="C45" s="84"/>
      <c r="D45" s="180"/>
      <c r="E45" s="203"/>
      <c r="F45" s="474">
        <f>SUM(ReclassIncrease)</f>
        <v>0</v>
      </c>
      <c r="G45" s="84"/>
      <c r="H45" s="203"/>
      <c r="I45" s="474">
        <f>SUM(ReclassIncrease)</f>
        <v>0</v>
      </c>
      <c r="J45" s="118">
        <v>36</v>
      </c>
    </row>
    <row r="46" spans="1:10" x14ac:dyDescent="0.25">
      <c r="A46" s="127"/>
      <c r="B46" s="97" t="s">
        <v>70</v>
      </c>
      <c r="C46" s="87"/>
      <c r="D46" s="179"/>
      <c r="E46" s="202"/>
      <c r="F46" s="475"/>
      <c r="G46" s="87"/>
      <c r="H46" s="202"/>
      <c r="I46" s="475"/>
      <c r="J46" s="19"/>
    </row>
    <row r="47" spans="1:10" x14ac:dyDescent="0.25">
      <c r="A47" s="128" t="s">
        <v>71</v>
      </c>
    </row>
    <row r="48" spans="1:10" x14ac:dyDescent="0.25">
      <c r="A48" s="129" t="s">
        <v>72</v>
      </c>
      <c r="B48" s="8"/>
      <c r="C48" s="8"/>
      <c r="D48" s="181"/>
      <c r="E48" s="204"/>
      <c r="F48" s="8"/>
      <c r="G48" s="8"/>
      <c r="H48" s="204"/>
      <c r="I48" s="8"/>
      <c r="J48" s="8"/>
    </row>
    <row r="49" spans="1:10" x14ac:dyDescent="0.25">
      <c r="A49" s="329" t="s">
        <v>356</v>
      </c>
      <c r="B49" s="7"/>
      <c r="C49" s="7"/>
      <c r="D49" s="330"/>
      <c r="E49" s="331"/>
      <c r="F49" s="7"/>
      <c r="G49" s="7"/>
      <c r="H49" s="331"/>
      <c r="I49" s="7"/>
      <c r="J49" s="7"/>
    </row>
    <row r="50" spans="1:10" x14ac:dyDescent="0.25">
      <c r="A50" s="129"/>
      <c r="B50" s="8"/>
      <c r="C50" s="8"/>
      <c r="D50" s="181"/>
      <c r="E50" s="204"/>
      <c r="F50" s="8"/>
      <c r="G50" s="8"/>
      <c r="H50" s="204"/>
      <c r="I50" s="8"/>
      <c r="J50" s="8"/>
    </row>
    <row r="51" spans="1:10" x14ac:dyDescent="0.25">
      <c r="A51" s="130"/>
      <c r="J51" s="10"/>
    </row>
  </sheetData>
  <mergeCells count="4">
    <mergeCell ref="F45:F46"/>
    <mergeCell ref="I45:I46"/>
    <mergeCell ref="A1:I1"/>
    <mergeCell ref="D6:F6"/>
  </mergeCells>
  <pageMargins left="0.25" right="0.25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Normal="100" workbookViewId="0">
      <selection activeCell="B11" sqref="B11"/>
    </sheetView>
  </sheetViews>
  <sheetFormatPr defaultColWidth="9.7109375" defaultRowHeight="15.75" x14ac:dyDescent="0.25"/>
  <cols>
    <col min="1" max="1" width="4.7109375" style="4" customWidth="1"/>
    <col min="2" max="2" width="45.7109375" style="4" customWidth="1"/>
    <col min="3" max="3" width="3.5703125" style="4" customWidth="1"/>
    <col min="4" max="4" width="7.5703125" style="4" customWidth="1"/>
    <col min="5" max="5" width="14.5703125" style="184" customWidth="1"/>
    <col min="6" max="6" width="2.7109375" style="4" customWidth="1"/>
    <col min="7" max="7" width="7" style="4" customWidth="1"/>
    <col min="8" max="8" width="14.7109375" style="4" customWidth="1"/>
    <col min="9" max="9" width="8.7109375" style="4" customWidth="1"/>
    <col min="10" max="10" width="9.7109375" style="4" customWidth="1"/>
    <col min="11" max="22" width="1.7109375" style="4" customWidth="1"/>
    <col min="23" max="16384" width="9.7109375" style="4"/>
  </cols>
  <sheetData>
    <row r="1" spans="1:23" s="8" customFormat="1" x14ac:dyDescent="0.25">
      <c r="A1" s="426" t="s">
        <v>275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23" x14ac:dyDescent="0.25">
      <c r="B2" s="140"/>
      <c r="C2" s="291"/>
      <c r="D2" s="291"/>
      <c r="E2" s="291"/>
      <c r="F2" s="291"/>
      <c r="G2" s="291"/>
      <c r="H2" s="291"/>
      <c r="I2" s="291"/>
      <c r="J2" s="291"/>
    </row>
    <row r="3" spans="1:23" x14ac:dyDescent="0.25">
      <c r="B3" s="1" t="s">
        <v>73</v>
      </c>
      <c r="C3" s="108" t="s">
        <v>13</v>
      </c>
      <c r="D3" s="20"/>
      <c r="E3" s="183"/>
      <c r="F3" s="108" t="s">
        <v>14</v>
      </c>
      <c r="G3" s="20"/>
      <c r="H3" s="20"/>
      <c r="I3" s="108" t="s">
        <v>74</v>
      </c>
      <c r="J3" s="20"/>
    </row>
    <row r="4" spans="1:23" x14ac:dyDescent="0.25">
      <c r="C4" s="110"/>
      <c r="E4" s="16">
        <f>'WS S part I,II'!E7</f>
        <v>0</v>
      </c>
      <c r="F4" s="111" t="s">
        <v>168</v>
      </c>
      <c r="H4" s="220">
        <f>'WS S part I,II'!G7</f>
        <v>0</v>
      </c>
      <c r="I4" s="110"/>
    </row>
    <row r="5" spans="1:23" x14ac:dyDescent="0.25">
      <c r="B5" s="19"/>
      <c r="C5" s="131"/>
      <c r="D5" s="19"/>
      <c r="E5" s="185"/>
      <c r="F5" s="132" t="s">
        <v>169</v>
      </c>
      <c r="G5" s="19"/>
      <c r="H5" s="221">
        <f>'WS S part I,II'!G8</f>
        <v>0</v>
      </c>
      <c r="I5" s="131"/>
      <c r="J5" s="19"/>
    </row>
    <row r="6" spans="1:23" x14ac:dyDescent="0.25">
      <c r="B6" s="84"/>
      <c r="C6" s="133" t="s">
        <v>75</v>
      </c>
      <c r="D6" s="134"/>
      <c r="E6" s="104"/>
      <c r="F6" s="2" t="s">
        <v>76</v>
      </c>
    </row>
    <row r="7" spans="1:23" x14ac:dyDescent="0.25">
      <c r="B7" s="84"/>
      <c r="C7" s="133" t="s">
        <v>240</v>
      </c>
      <c r="D7" s="134"/>
      <c r="E7" s="104"/>
      <c r="F7" s="2" t="s">
        <v>77</v>
      </c>
      <c r="G7" s="382"/>
    </row>
    <row r="8" spans="1:23" x14ac:dyDescent="0.25">
      <c r="B8" s="89" t="s">
        <v>78</v>
      </c>
      <c r="C8" s="133" t="s">
        <v>79</v>
      </c>
      <c r="D8" s="134"/>
      <c r="E8" s="104"/>
      <c r="F8" s="2" t="s">
        <v>80</v>
      </c>
      <c r="G8" s="382"/>
    </row>
    <row r="9" spans="1:23" x14ac:dyDescent="0.25">
      <c r="B9" s="84"/>
      <c r="C9" s="2" t="s">
        <v>81</v>
      </c>
      <c r="D9" s="84"/>
      <c r="E9" s="186" t="s">
        <v>82</v>
      </c>
      <c r="F9" s="1" t="s">
        <v>83</v>
      </c>
      <c r="G9" s="20"/>
      <c r="H9" s="20"/>
      <c r="I9" s="82"/>
      <c r="J9" s="135" t="s">
        <v>84</v>
      </c>
    </row>
    <row r="10" spans="1:23" x14ac:dyDescent="0.25">
      <c r="B10" s="87"/>
      <c r="C10" s="486">
        <v>1</v>
      </c>
      <c r="D10" s="487"/>
      <c r="E10" s="187" t="s">
        <v>34</v>
      </c>
      <c r="F10" s="114" t="s">
        <v>85</v>
      </c>
      <c r="G10" s="59"/>
      <c r="H10" s="59"/>
      <c r="I10" s="115"/>
      <c r="J10" s="124" t="s">
        <v>36</v>
      </c>
    </row>
    <row r="11" spans="1:23" s="174" customFormat="1" ht="34.15" customHeight="1" x14ac:dyDescent="0.25">
      <c r="A11" s="181">
        <v>1</v>
      </c>
      <c r="B11" s="322" t="s">
        <v>340</v>
      </c>
      <c r="C11" s="478"/>
      <c r="D11" s="479"/>
      <c r="E11" s="304"/>
      <c r="F11" s="480"/>
      <c r="G11" s="481"/>
      <c r="H11" s="481"/>
      <c r="I11" s="482"/>
      <c r="J11" s="303"/>
      <c r="W11" s="326"/>
    </row>
    <row r="12" spans="1:23" s="174" customFormat="1" ht="34.15" customHeight="1" x14ac:dyDescent="0.25">
      <c r="A12" s="181">
        <v>2</v>
      </c>
      <c r="B12" s="322" t="s">
        <v>341</v>
      </c>
      <c r="C12" s="478" t="s">
        <v>86</v>
      </c>
      <c r="D12" s="479"/>
      <c r="E12" s="304"/>
      <c r="F12" s="480"/>
      <c r="G12" s="481"/>
      <c r="H12" s="481"/>
      <c r="I12" s="482"/>
      <c r="J12" s="303"/>
      <c r="W12" s="326"/>
    </row>
    <row r="13" spans="1:23" s="174" customFormat="1" ht="19.149999999999999" customHeight="1" x14ac:dyDescent="0.25">
      <c r="A13" s="181">
        <v>3</v>
      </c>
      <c r="B13" s="322" t="s">
        <v>342</v>
      </c>
      <c r="C13" s="488" t="s">
        <v>86</v>
      </c>
      <c r="D13" s="489"/>
      <c r="E13" s="304"/>
      <c r="F13" s="490"/>
      <c r="G13" s="491"/>
      <c r="H13" s="491"/>
      <c r="I13" s="492"/>
      <c r="J13" s="303"/>
      <c r="W13" s="326"/>
    </row>
    <row r="14" spans="1:23" s="174" customFormat="1" ht="18.600000000000001" customHeight="1" x14ac:dyDescent="0.25">
      <c r="A14" s="181">
        <v>4</v>
      </c>
      <c r="B14" s="322" t="s">
        <v>343</v>
      </c>
      <c r="C14" s="478"/>
      <c r="D14" s="479"/>
      <c r="E14" s="304"/>
      <c r="F14" s="480"/>
      <c r="G14" s="481"/>
      <c r="H14" s="481"/>
      <c r="I14" s="482"/>
      <c r="J14" s="303"/>
    </row>
    <row r="15" spans="1:23" s="174" customFormat="1" ht="18.600000000000001" customHeight="1" x14ac:dyDescent="0.25">
      <c r="A15" s="181">
        <v>5</v>
      </c>
      <c r="B15" s="322" t="s">
        <v>344</v>
      </c>
      <c r="C15" s="478"/>
      <c r="D15" s="479"/>
      <c r="E15" s="304"/>
      <c r="F15" s="480"/>
      <c r="G15" s="481"/>
      <c r="H15" s="481"/>
      <c r="I15" s="482"/>
      <c r="J15" s="303"/>
    </row>
    <row r="16" spans="1:23" s="174" customFormat="1" ht="33.6" customHeight="1" x14ac:dyDescent="0.25">
      <c r="A16" s="181">
        <v>6</v>
      </c>
      <c r="B16" s="322" t="s">
        <v>345</v>
      </c>
      <c r="C16" s="493" t="s">
        <v>346</v>
      </c>
      <c r="D16" s="494"/>
      <c r="E16" s="304">
        <f>+'WS A-2-1'!M20</f>
        <v>0</v>
      </c>
      <c r="F16" s="323"/>
      <c r="G16" s="324"/>
      <c r="H16" s="324"/>
      <c r="I16" s="325"/>
      <c r="J16" s="324"/>
    </row>
    <row r="17" spans="1:10" s="174" customFormat="1" ht="18.600000000000001" customHeight="1" x14ac:dyDescent="0.25">
      <c r="A17" s="181">
        <v>7</v>
      </c>
      <c r="B17" s="322" t="s">
        <v>347</v>
      </c>
      <c r="C17" s="478"/>
      <c r="D17" s="479"/>
      <c r="E17" s="304"/>
      <c r="F17" s="480"/>
      <c r="G17" s="481"/>
      <c r="H17" s="481"/>
      <c r="I17" s="482"/>
      <c r="J17" s="303"/>
    </row>
    <row r="18" spans="1:10" s="174" customFormat="1" ht="31.15" customHeight="1" x14ac:dyDescent="0.25">
      <c r="A18" s="181">
        <v>8</v>
      </c>
      <c r="B18" s="322" t="s">
        <v>348</v>
      </c>
      <c r="C18" s="478"/>
      <c r="D18" s="479"/>
      <c r="E18" s="304"/>
      <c r="F18" s="480"/>
      <c r="G18" s="481"/>
      <c r="H18" s="481"/>
      <c r="I18" s="482"/>
      <c r="J18" s="303"/>
    </row>
    <row r="19" spans="1:10" s="174" customFormat="1" ht="18.600000000000001" customHeight="1" x14ac:dyDescent="0.25">
      <c r="A19" s="181">
        <v>9</v>
      </c>
      <c r="B19" s="322" t="s">
        <v>330</v>
      </c>
      <c r="C19" s="478" t="s">
        <v>350</v>
      </c>
      <c r="D19" s="479"/>
      <c r="E19" s="304"/>
      <c r="F19" s="480" t="s">
        <v>349</v>
      </c>
      <c r="G19" s="481" t="s">
        <v>87</v>
      </c>
      <c r="H19" s="481"/>
      <c r="I19" s="482"/>
      <c r="J19" s="303">
        <v>30</v>
      </c>
    </row>
    <row r="20" spans="1:10" s="174" customFormat="1" ht="18.600000000000001" customHeight="1" x14ac:dyDescent="0.25">
      <c r="A20" s="181">
        <v>10</v>
      </c>
      <c r="B20" s="322" t="s">
        <v>331</v>
      </c>
      <c r="C20" s="478" t="s">
        <v>350</v>
      </c>
      <c r="D20" s="479"/>
      <c r="E20" s="304"/>
      <c r="F20" s="480" t="s">
        <v>291</v>
      </c>
      <c r="G20" s="481" t="s">
        <v>87</v>
      </c>
      <c r="H20" s="481"/>
      <c r="I20" s="482"/>
      <c r="J20" s="303">
        <v>31</v>
      </c>
    </row>
    <row r="21" spans="1:10" s="174" customFormat="1" ht="18.600000000000001" customHeight="1" x14ac:dyDescent="0.25">
      <c r="A21" s="181">
        <v>11</v>
      </c>
      <c r="B21" s="322" t="s">
        <v>323</v>
      </c>
      <c r="C21" s="478"/>
      <c r="D21" s="479"/>
      <c r="E21" s="304"/>
      <c r="F21" s="480"/>
      <c r="G21" s="483"/>
      <c r="H21" s="481"/>
      <c r="I21" s="482"/>
      <c r="J21" s="303"/>
    </row>
    <row r="22" spans="1:10" s="88" customFormat="1" ht="18.600000000000001" customHeight="1" x14ac:dyDescent="0.25">
      <c r="A22" s="106"/>
      <c r="B22" s="374"/>
      <c r="C22" s="478"/>
      <c r="D22" s="479"/>
      <c r="E22" s="364"/>
      <c r="F22" s="480"/>
      <c r="G22" s="481"/>
      <c r="H22" s="481"/>
      <c r="I22" s="482"/>
      <c r="J22" s="303"/>
    </row>
    <row r="23" spans="1:10" s="174" customFormat="1" ht="18.600000000000001" customHeight="1" x14ac:dyDescent="0.25">
      <c r="A23" s="181"/>
      <c r="B23" s="322"/>
      <c r="C23" s="478"/>
      <c r="D23" s="479"/>
      <c r="E23" s="304"/>
      <c r="F23" s="480"/>
      <c r="G23" s="481"/>
      <c r="H23" s="481"/>
      <c r="I23" s="482"/>
      <c r="J23" s="303"/>
    </row>
    <row r="24" spans="1:10" s="174" customFormat="1" ht="18.600000000000001" customHeight="1" x14ac:dyDescent="0.25">
      <c r="A24" s="181"/>
      <c r="B24" s="322"/>
      <c r="C24" s="478"/>
      <c r="D24" s="479"/>
      <c r="E24" s="304"/>
      <c r="F24" s="480"/>
      <c r="G24" s="481"/>
      <c r="H24" s="481"/>
      <c r="I24" s="482"/>
      <c r="J24" s="303"/>
    </row>
    <row r="25" spans="1:10" s="174" customFormat="1" ht="18.600000000000001" customHeight="1" x14ac:dyDescent="0.25">
      <c r="A25" s="181"/>
      <c r="B25" s="322"/>
      <c r="C25" s="478"/>
      <c r="D25" s="479"/>
      <c r="E25" s="304"/>
      <c r="F25" s="480"/>
      <c r="G25" s="481"/>
      <c r="H25" s="481"/>
      <c r="I25" s="482"/>
      <c r="J25" s="303"/>
    </row>
    <row r="26" spans="1:10" s="174" customFormat="1" ht="18.600000000000001" customHeight="1" x14ac:dyDescent="0.25">
      <c r="A26" s="181"/>
      <c r="B26" s="322"/>
      <c r="C26" s="478"/>
      <c r="D26" s="479"/>
      <c r="E26" s="304"/>
      <c r="F26" s="480"/>
      <c r="G26" s="481"/>
      <c r="H26" s="481"/>
      <c r="I26" s="482"/>
      <c r="J26" s="303"/>
    </row>
    <row r="27" spans="1:10" s="174" customFormat="1" ht="18.600000000000001" customHeight="1" x14ac:dyDescent="0.25">
      <c r="A27" s="181"/>
      <c r="B27" s="322"/>
      <c r="C27" s="478"/>
      <c r="D27" s="479"/>
      <c r="E27" s="304"/>
      <c r="F27" s="480"/>
      <c r="G27" s="481"/>
      <c r="H27" s="481"/>
      <c r="I27" s="482"/>
      <c r="J27" s="303"/>
    </row>
    <row r="28" spans="1:10" s="174" customFormat="1" ht="18.600000000000001" customHeight="1" x14ac:dyDescent="0.25">
      <c r="A28" s="181"/>
      <c r="B28" s="322"/>
      <c r="C28" s="478"/>
      <c r="D28" s="479"/>
      <c r="E28" s="304"/>
      <c r="F28" s="480"/>
      <c r="G28" s="481"/>
      <c r="H28" s="481"/>
      <c r="I28" s="482"/>
      <c r="J28" s="303"/>
    </row>
    <row r="29" spans="1:10" s="174" customFormat="1" ht="18.600000000000001" customHeight="1" x14ac:dyDescent="0.25">
      <c r="A29" s="181"/>
      <c r="B29" s="322"/>
      <c r="C29" s="478"/>
      <c r="D29" s="479"/>
      <c r="E29" s="304"/>
      <c r="F29" s="480"/>
      <c r="G29" s="481"/>
      <c r="H29" s="481"/>
      <c r="I29" s="482"/>
      <c r="J29" s="303"/>
    </row>
    <row r="30" spans="1:10" s="174" customFormat="1" ht="18.600000000000001" customHeight="1" x14ac:dyDescent="0.25">
      <c r="A30" s="181"/>
      <c r="B30" s="322"/>
      <c r="C30" s="478"/>
      <c r="D30" s="479"/>
      <c r="E30" s="304"/>
      <c r="F30" s="480"/>
      <c r="G30" s="481"/>
      <c r="H30" s="481"/>
      <c r="I30" s="482"/>
      <c r="J30" s="303"/>
    </row>
    <row r="31" spans="1:10" s="174" customFormat="1" ht="18.600000000000001" customHeight="1" x14ac:dyDescent="0.25">
      <c r="A31" s="181"/>
      <c r="B31" s="322"/>
      <c r="C31" s="478"/>
      <c r="D31" s="479"/>
      <c r="E31" s="304"/>
      <c r="F31" s="480"/>
      <c r="G31" s="481"/>
      <c r="H31" s="481"/>
      <c r="I31" s="482"/>
      <c r="J31" s="303"/>
    </row>
    <row r="32" spans="1:10" s="174" customFormat="1" ht="18.600000000000001" customHeight="1" x14ac:dyDescent="0.25">
      <c r="A32" s="181"/>
      <c r="B32" s="322"/>
      <c r="C32" s="478"/>
      <c r="D32" s="479"/>
      <c r="E32" s="304"/>
      <c r="F32" s="480"/>
      <c r="G32" s="481"/>
      <c r="H32" s="481"/>
      <c r="I32" s="482"/>
      <c r="J32" s="303"/>
    </row>
    <row r="33" spans="1:10" s="174" customFormat="1" ht="18.600000000000001" customHeight="1" x14ac:dyDescent="0.25">
      <c r="A33" s="181"/>
      <c r="B33" s="322"/>
      <c r="C33" s="478"/>
      <c r="D33" s="479"/>
      <c r="E33" s="304"/>
      <c r="F33" s="480"/>
      <c r="G33" s="481"/>
      <c r="H33" s="481"/>
      <c r="I33" s="482"/>
      <c r="J33" s="303"/>
    </row>
    <row r="34" spans="1:10" s="174" customFormat="1" ht="18.600000000000001" customHeight="1" x14ac:dyDescent="0.25">
      <c r="A34" s="181"/>
      <c r="B34" s="322"/>
      <c r="C34" s="478"/>
      <c r="D34" s="479"/>
      <c r="E34" s="304"/>
      <c r="F34" s="480"/>
      <c r="G34" s="481"/>
      <c r="H34" s="481"/>
      <c r="I34" s="482"/>
      <c r="J34" s="303"/>
    </row>
    <row r="35" spans="1:10" s="174" customFormat="1" ht="18.600000000000001" customHeight="1" x14ac:dyDescent="0.25">
      <c r="A35" s="181"/>
      <c r="B35" s="322"/>
      <c r="C35" s="478"/>
      <c r="D35" s="479"/>
      <c r="E35" s="304"/>
      <c r="F35" s="480"/>
      <c r="G35" s="481"/>
      <c r="H35" s="481"/>
      <c r="I35" s="482"/>
      <c r="J35" s="303"/>
    </row>
    <row r="36" spans="1:10" s="174" customFormat="1" ht="18.600000000000001" customHeight="1" x14ac:dyDescent="0.25">
      <c r="A36" s="181"/>
      <c r="B36" s="322"/>
      <c r="C36" s="478"/>
      <c r="D36" s="479"/>
      <c r="E36" s="304"/>
      <c r="F36" s="480"/>
      <c r="G36" s="481"/>
      <c r="H36" s="481"/>
      <c r="I36" s="482"/>
      <c r="J36" s="303"/>
    </row>
    <row r="37" spans="1:10" s="174" customFormat="1" ht="18.600000000000001" customHeight="1" x14ac:dyDescent="0.25">
      <c r="A37" s="181"/>
      <c r="B37" s="322"/>
      <c r="C37" s="478"/>
      <c r="D37" s="479"/>
      <c r="E37" s="304"/>
      <c r="F37" s="480"/>
      <c r="G37" s="481"/>
      <c r="H37" s="481"/>
      <c r="I37" s="482"/>
      <c r="J37" s="303"/>
    </row>
    <row r="38" spans="1:10" s="174" customFormat="1" ht="18.600000000000001" customHeight="1" x14ac:dyDescent="0.25">
      <c r="A38" s="181"/>
      <c r="B38" s="322"/>
      <c r="C38" s="478"/>
      <c r="D38" s="479"/>
      <c r="E38" s="304"/>
      <c r="F38" s="480"/>
      <c r="G38" s="481"/>
      <c r="H38" s="481"/>
      <c r="I38" s="482"/>
      <c r="J38" s="303"/>
    </row>
    <row r="39" spans="1:10" x14ac:dyDescent="0.25">
      <c r="B39" s="84"/>
      <c r="C39" s="136"/>
      <c r="D39" s="137"/>
      <c r="E39" s="484">
        <f>SUM(Adjust)</f>
        <v>0</v>
      </c>
      <c r="F39" s="136"/>
      <c r="G39" s="136"/>
      <c r="H39" s="136"/>
      <c r="I39" s="137"/>
    </row>
    <row r="40" spans="1:10" x14ac:dyDescent="0.25">
      <c r="B40" s="97" t="s">
        <v>88</v>
      </c>
      <c r="C40" s="99"/>
      <c r="D40" s="98"/>
      <c r="E40" s="485"/>
      <c r="F40" s="99"/>
      <c r="G40" s="99"/>
      <c r="H40" s="99"/>
      <c r="I40" s="98"/>
      <c r="J40" s="57"/>
    </row>
    <row r="41" spans="1:10" x14ac:dyDescent="0.25">
      <c r="B41" s="2" t="s">
        <v>173</v>
      </c>
    </row>
    <row r="42" spans="1:10" x14ac:dyDescent="0.25">
      <c r="B42" s="2" t="s">
        <v>89</v>
      </c>
    </row>
    <row r="43" spans="1:10" x14ac:dyDescent="0.25">
      <c r="B43" s="2" t="s">
        <v>90</v>
      </c>
    </row>
    <row r="44" spans="1:10" x14ac:dyDescent="0.25">
      <c r="B44" s="2" t="s">
        <v>91</v>
      </c>
    </row>
    <row r="45" spans="1:10" s="8" customFormat="1" x14ac:dyDescent="0.25">
      <c r="E45" s="125"/>
    </row>
    <row r="46" spans="1:10" s="8" customFormat="1" x14ac:dyDescent="0.25">
      <c r="B46" s="24"/>
      <c r="E46" s="125"/>
    </row>
    <row r="47" spans="1:10" s="8" customFormat="1" x14ac:dyDescent="0.25">
      <c r="B47" s="24"/>
      <c r="E47" s="125"/>
    </row>
    <row r="48" spans="1:10" s="8" customFormat="1" x14ac:dyDescent="0.25">
      <c r="B48" s="24"/>
      <c r="E48" s="125"/>
    </row>
    <row r="49" spans="2:10" s="8" customFormat="1" x14ac:dyDescent="0.25">
      <c r="B49" s="85"/>
      <c r="E49" s="125"/>
      <c r="J49" s="268"/>
    </row>
    <row r="50" spans="2:10" x14ac:dyDescent="0.25">
      <c r="B50" s="64"/>
      <c r="C50" s="64"/>
      <c r="D50" s="64"/>
      <c r="E50" s="188"/>
      <c r="F50" s="64"/>
      <c r="G50" s="64"/>
      <c r="H50" s="64"/>
      <c r="I50" s="64"/>
      <c r="J50" s="64"/>
    </row>
    <row r="51" spans="2:10" x14ac:dyDescent="0.25">
      <c r="B51" s="64"/>
      <c r="C51" s="64"/>
      <c r="D51" s="64"/>
      <c r="E51" s="188"/>
      <c r="F51" s="64"/>
      <c r="G51" s="64"/>
      <c r="H51" s="64"/>
      <c r="I51" s="64"/>
      <c r="J51" s="64"/>
    </row>
    <row r="52" spans="2:10" x14ac:dyDescent="0.25">
      <c r="B52" s="64"/>
      <c r="C52" s="64"/>
      <c r="D52" s="64"/>
      <c r="E52" s="188"/>
      <c r="F52" s="64"/>
      <c r="G52" s="64"/>
      <c r="H52" s="64"/>
      <c r="I52" s="64"/>
      <c r="J52" s="64"/>
    </row>
    <row r="53" spans="2:10" x14ac:dyDescent="0.25">
      <c r="B53" s="64"/>
      <c r="C53" s="64"/>
      <c r="D53" s="64"/>
      <c r="E53" s="188"/>
      <c r="F53" s="64"/>
      <c r="G53" s="64"/>
      <c r="H53" s="64"/>
      <c r="I53" s="64"/>
      <c r="J53" s="64"/>
    </row>
    <row r="54" spans="2:10" x14ac:dyDescent="0.25">
      <c r="B54" s="64"/>
      <c r="C54" s="64"/>
      <c r="D54" s="64"/>
      <c r="E54" s="188"/>
      <c r="F54" s="64"/>
      <c r="G54" s="64"/>
      <c r="H54" s="64"/>
      <c r="I54" s="64"/>
      <c r="J54" s="64"/>
    </row>
    <row r="55" spans="2:10" x14ac:dyDescent="0.25">
      <c r="B55" s="64"/>
      <c r="C55" s="64"/>
      <c r="D55" s="64"/>
      <c r="E55" s="188"/>
      <c r="F55" s="64"/>
      <c r="G55" s="64"/>
      <c r="H55" s="64"/>
      <c r="I55" s="64"/>
      <c r="J55" s="64"/>
    </row>
    <row r="56" spans="2:10" x14ac:dyDescent="0.25">
      <c r="B56" s="64"/>
      <c r="C56" s="64"/>
      <c r="D56" s="64"/>
      <c r="E56" s="188"/>
      <c r="F56" s="64"/>
      <c r="G56" s="64"/>
      <c r="H56" s="64"/>
      <c r="I56" s="64"/>
      <c r="J56" s="64"/>
    </row>
    <row r="57" spans="2:10" x14ac:dyDescent="0.25">
      <c r="B57" s="64"/>
      <c r="C57" s="64"/>
      <c r="D57" s="64"/>
      <c r="E57" s="188"/>
      <c r="F57" s="64"/>
      <c r="G57" s="64"/>
      <c r="H57" s="64"/>
      <c r="I57" s="64"/>
      <c r="J57" s="64"/>
    </row>
    <row r="58" spans="2:10" x14ac:dyDescent="0.25">
      <c r="B58" s="138"/>
      <c r="C58" s="65"/>
      <c r="D58" s="65"/>
      <c r="E58" s="189"/>
      <c r="F58" s="65"/>
      <c r="G58" s="65"/>
      <c r="H58" s="65"/>
      <c r="I58" s="65"/>
      <c r="J58" s="65"/>
    </row>
    <row r="59" spans="2:10" x14ac:dyDescent="0.25">
      <c r="B59" s="139"/>
      <c r="C59" s="64"/>
      <c r="D59" s="64"/>
      <c r="E59" s="188"/>
      <c r="F59" s="64"/>
      <c r="G59" s="64"/>
      <c r="H59" s="64"/>
      <c r="I59" s="64"/>
      <c r="J59" s="64"/>
    </row>
  </sheetData>
  <mergeCells count="58">
    <mergeCell ref="C17:D17"/>
    <mergeCell ref="F17:I17"/>
    <mergeCell ref="F13:I13"/>
    <mergeCell ref="C14:D14"/>
    <mergeCell ref="F14:I14"/>
    <mergeCell ref="C15:D15"/>
    <mergeCell ref="F15:I15"/>
    <mergeCell ref="C16:D16"/>
    <mergeCell ref="C21:D21"/>
    <mergeCell ref="F22:I22"/>
    <mergeCell ref="E39:E40"/>
    <mergeCell ref="C10:D10"/>
    <mergeCell ref="A1:J1"/>
    <mergeCell ref="C11:D11"/>
    <mergeCell ref="F11:I11"/>
    <mergeCell ref="C12:D12"/>
    <mergeCell ref="F12:I12"/>
    <mergeCell ref="C13:D13"/>
    <mergeCell ref="F21:I21"/>
    <mergeCell ref="C23:D23"/>
    <mergeCell ref="F23:I23"/>
    <mergeCell ref="C18:D18"/>
    <mergeCell ref="F18:I18"/>
    <mergeCell ref="C19:D19"/>
    <mergeCell ref="F19:I19"/>
    <mergeCell ref="C20:D20"/>
    <mergeCell ref="F20:I20"/>
    <mergeCell ref="C22:D22"/>
    <mergeCell ref="C24:D24"/>
    <mergeCell ref="F24:I24"/>
    <mergeCell ref="C25:D25"/>
    <mergeCell ref="F25:I25"/>
    <mergeCell ref="C26:D26"/>
    <mergeCell ref="F26:I26"/>
    <mergeCell ref="C27:D27"/>
    <mergeCell ref="F27:I27"/>
    <mergeCell ref="C28:D28"/>
    <mergeCell ref="F28:I28"/>
    <mergeCell ref="C29:D29"/>
    <mergeCell ref="F29:I29"/>
    <mergeCell ref="C36:D36"/>
    <mergeCell ref="F36:I36"/>
    <mergeCell ref="C30:D30"/>
    <mergeCell ref="F30:I30"/>
    <mergeCell ref="C31:D31"/>
    <mergeCell ref="F31:I31"/>
    <mergeCell ref="C32:D32"/>
    <mergeCell ref="F32:I32"/>
    <mergeCell ref="C33:D33"/>
    <mergeCell ref="F33:I33"/>
    <mergeCell ref="C37:D37"/>
    <mergeCell ref="F37:I37"/>
    <mergeCell ref="C38:D38"/>
    <mergeCell ref="F38:I38"/>
    <mergeCell ref="C34:D34"/>
    <mergeCell ref="F34:I34"/>
    <mergeCell ref="C35:D35"/>
    <mergeCell ref="F35:I35"/>
  </mergeCells>
  <pageMargins left="0.25" right="0.25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4" zoomScaleNormal="100" workbookViewId="0">
      <selection activeCell="I22" sqref="I22"/>
    </sheetView>
  </sheetViews>
  <sheetFormatPr defaultColWidth="8.42578125" defaultRowHeight="15.75" x14ac:dyDescent="0.25"/>
  <cols>
    <col min="1" max="1" width="7.42578125" style="4" customWidth="1"/>
    <col min="2" max="2" width="8.85546875" style="4" customWidth="1"/>
    <col min="3" max="3" width="19.42578125" style="4" customWidth="1"/>
    <col min="4" max="4" width="6.140625" style="4" customWidth="1"/>
    <col min="5" max="5" width="6.28515625" style="4" customWidth="1"/>
    <col min="6" max="6" width="4.28515625" style="4" customWidth="1"/>
    <col min="7" max="7" width="5.7109375" style="4" customWidth="1"/>
    <col min="8" max="8" width="9.28515625" style="4" customWidth="1"/>
    <col min="9" max="9" width="4.85546875" style="4" customWidth="1"/>
    <col min="10" max="11" width="4.28515625" style="4" customWidth="1"/>
    <col min="12" max="12" width="6.42578125" style="4" customWidth="1"/>
    <col min="13" max="13" width="14" style="4" customWidth="1"/>
    <col min="14" max="14" width="6" style="4" customWidth="1"/>
    <col min="15" max="18" width="3.28515625" style="4" customWidth="1"/>
    <col min="19" max="16384" width="8.42578125" style="4"/>
  </cols>
  <sheetData>
    <row r="1" spans="1:18" s="8" customFormat="1" x14ac:dyDescent="0.25">
      <c r="A1" s="426" t="s">
        <v>275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8" x14ac:dyDescent="0.25">
      <c r="A2" s="140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8" x14ac:dyDescent="0.25">
      <c r="A3" s="1" t="s">
        <v>126</v>
      </c>
      <c r="B3" s="20"/>
      <c r="C3" s="20"/>
      <c r="D3" s="20"/>
      <c r="E3" s="11" t="s">
        <v>13</v>
      </c>
      <c r="F3" s="20"/>
      <c r="G3" s="20"/>
      <c r="H3" s="20"/>
      <c r="I3" s="12" t="s">
        <v>14</v>
      </c>
      <c r="J3" s="20"/>
      <c r="K3" s="20"/>
      <c r="L3" s="20"/>
      <c r="M3" s="11" t="s">
        <v>127</v>
      </c>
      <c r="N3" s="20"/>
    </row>
    <row r="4" spans="1:18" x14ac:dyDescent="0.25">
      <c r="A4" s="2" t="s">
        <v>128</v>
      </c>
      <c r="D4" s="8"/>
      <c r="E4" s="13"/>
      <c r="G4" s="8"/>
      <c r="H4" s="4">
        <f>'WS S part I,II'!E7</f>
        <v>0</v>
      </c>
      <c r="I4" s="13" t="s">
        <v>48</v>
      </c>
      <c r="K4" s="495">
        <f>'WS S part I,II'!G7</f>
        <v>0</v>
      </c>
      <c r="L4" s="496"/>
      <c r="M4" s="13" t="s">
        <v>129</v>
      </c>
    </row>
    <row r="5" spans="1:18" x14ac:dyDescent="0.25">
      <c r="D5" s="8"/>
      <c r="E5" s="13"/>
      <c r="G5" s="8"/>
      <c r="I5" s="14" t="s">
        <v>50</v>
      </c>
      <c r="K5" s="497">
        <f>'WS S part I,II'!G8</f>
        <v>0</v>
      </c>
      <c r="L5" s="498"/>
      <c r="M5" s="13" t="s">
        <v>130</v>
      </c>
    </row>
    <row r="6" spans="1:18" x14ac:dyDescent="0.25">
      <c r="A6" s="1" t="s">
        <v>172</v>
      </c>
      <c r="B6" s="1" t="s">
        <v>296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8" x14ac:dyDescent="0.25">
      <c r="B7" s="2" t="s">
        <v>297</v>
      </c>
      <c r="G7" s="382"/>
    </row>
    <row r="8" spans="1:18" x14ac:dyDescent="0.25">
      <c r="A8" s="7"/>
      <c r="B8" s="7" t="s">
        <v>170</v>
      </c>
      <c r="C8" s="25" t="s">
        <v>131</v>
      </c>
      <c r="D8" s="7"/>
      <c r="E8" s="7"/>
      <c r="F8" s="7"/>
      <c r="G8" s="399"/>
      <c r="H8" s="7"/>
      <c r="I8" s="7"/>
      <c r="J8" s="7"/>
      <c r="K8" s="7"/>
      <c r="L8" s="7"/>
      <c r="M8" s="7"/>
      <c r="N8" s="7"/>
    </row>
    <row r="9" spans="1:18" s="8" customFormat="1" x14ac:dyDescent="0.25">
      <c r="C9" s="24"/>
    </row>
    <row r="10" spans="1:18" x14ac:dyDescent="0.25">
      <c r="A10" s="8" t="s">
        <v>132</v>
      </c>
      <c r="B10" s="8" t="s">
        <v>238</v>
      </c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C11" s="2"/>
      <c r="J11" s="140"/>
      <c r="K11" s="140"/>
      <c r="L11" s="140"/>
      <c r="M11" s="60"/>
    </row>
    <row r="12" spans="1:18" x14ac:dyDescent="0.25">
      <c r="A12" s="513" t="s">
        <v>134</v>
      </c>
      <c r="B12" s="448"/>
      <c r="C12" s="448"/>
      <c r="D12" s="448"/>
      <c r="E12" s="448"/>
      <c r="F12" s="448"/>
      <c r="G12" s="448"/>
      <c r="H12" s="448"/>
      <c r="I12" s="514"/>
      <c r="J12" s="437" t="s">
        <v>123</v>
      </c>
      <c r="K12" s="516" t="s">
        <v>137</v>
      </c>
      <c r="L12" s="516"/>
      <c r="M12" s="503" t="s">
        <v>133</v>
      </c>
      <c r="N12" s="504"/>
    </row>
    <row r="13" spans="1:18" x14ac:dyDescent="0.25">
      <c r="B13" s="250" t="s">
        <v>259</v>
      </c>
      <c r="J13" s="505" t="s">
        <v>135</v>
      </c>
      <c r="K13" s="506" t="s">
        <v>137</v>
      </c>
      <c r="L13" s="506"/>
      <c r="M13" s="505" t="s">
        <v>136</v>
      </c>
      <c r="N13" s="506"/>
    </row>
    <row r="14" spans="1:18" x14ac:dyDescent="0.25">
      <c r="A14" s="9"/>
      <c r="B14" s="271" t="s">
        <v>84</v>
      </c>
      <c r="C14" s="141" t="s">
        <v>138</v>
      </c>
      <c r="D14" s="17" t="s">
        <v>139</v>
      </c>
      <c r="E14" s="9"/>
      <c r="F14" s="9"/>
      <c r="G14" s="142"/>
      <c r="H14" s="17" t="s">
        <v>140</v>
      </c>
      <c r="I14" s="9"/>
      <c r="J14" s="445" t="s">
        <v>137</v>
      </c>
      <c r="K14" s="515"/>
      <c r="L14" s="515"/>
      <c r="M14" s="441" t="s">
        <v>298</v>
      </c>
      <c r="N14" s="507"/>
    </row>
    <row r="15" spans="1:18" x14ac:dyDescent="0.25">
      <c r="A15" s="58"/>
      <c r="B15" s="89" t="s">
        <v>33</v>
      </c>
      <c r="C15" s="117" t="s">
        <v>34</v>
      </c>
      <c r="D15" s="135"/>
      <c r="E15" s="144">
        <v>3</v>
      </c>
      <c r="F15" s="145"/>
      <c r="G15" s="82"/>
      <c r="H15" s="135" t="s">
        <v>141</v>
      </c>
      <c r="I15" s="20"/>
      <c r="J15" s="110"/>
      <c r="K15" s="8">
        <v>5</v>
      </c>
      <c r="L15" s="251"/>
      <c r="M15" s="143" t="s">
        <v>38</v>
      </c>
      <c r="N15" s="8"/>
    </row>
    <row r="16" spans="1:18" x14ac:dyDescent="0.25">
      <c r="A16" s="117">
        <v>1</v>
      </c>
      <c r="B16" s="146"/>
      <c r="C16" s="82"/>
      <c r="D16" s="511"/>
      <c r="E16" s="477"/>
      <c r="F16" s="477"/>
      <c r="G16" s="512"/>
      <c r="H16" s="499"/>
      <c r="I16" s="500"/>
      <c r="J16" s="499"/>
      <c r="K16" s="501"/>
      <c r="L16" s="502"/>
      <c r="M16" s="305">
        <f>J16-H16</f>
        <v>0</v>
      </c>
      <c r="N16" s="273">
        <v>1</v>
      </c>
    </row>
    <row r="17" spans="1:14" x14ac:dyDescent="0.25">
      <c r="A17" s="117">
        <v>2</v>
      </c>
      <c r="B17" s="82"/>
      <c r="C17" s="82"/>
      <c r="D17" s="511"/>
      <c r="E17" s="477"/>
      <c r="F17" s="477"/>
      <c r="G17" s="512"/>
      <c r="H17" s="499"/>
      <c r="I17" s="500"/>
      <c r="J17" s="499"/>
      <c r="K17" s="501"/>
      <c r="L17" s="502"/>
      <c r="M17" s="305">
        <f>J17-H17</f>
        <v>0</v>
      </c>
      <c r="N17" s="273">
        <v>2</v>
      </c>
    </row>
    <row r="18" spans="1:14" x14ac:dyDescent="0.25">
      <c r="A18" s="117">
        <v>3</v>
      </c>
      <c r="B18" s="82"/>
      <c r="C18" s="82"/>
      <c r="D18" s="511"/>
      <c r="E18" s="477"/>
      <c r="F18" s="477"/>
      <c r="G18" s="512"/>
      <c r="H18" s="499"/>
      <c r="I18" s="500"/>
      <c r="J18" s="499"/>
      <c r="K18" s="501"/>
      <c r="L18" s="502"/>
      <c r="M18" s="305">
        <f>J18-H18</f>
        <v>0</v>
      </c>
      <c r="N18" s="273">
        <v>3</v>
      </c>
    </row>
    <row r="19" spans="1:14" x14ac:dyDescent="0.25">
      <c r="A19" s="117">
        <v>4</v>
      </c>
      <c r="B19" s="82"/>
      <c r="C19" s="82"/>
      <c r="D19" s="511"/>
      <c r="E19" s="477"/>
      <c r="F19" s="477"/>
      <c r="G19" s="512"/>
      <c r="H19" s="499"/>
      <c r="I19" s="500"/>
      <c r="J19" s="499"/>
      <c r="K19" s="501"/>
      <c r="L19" s="502"/>
      <c r="M19" s="305">
        <f>J19-H19</f>
        <v>0</v>
      </c>
      <c r="N19" s="273">
        <v>4</v>
      </c>
    </row>
    <row r="20" spans="1:14" ht="34.15" customHeight="1" x14ac:dyDescent="0.25">
      <c r="A20" s="240">
        <v>5</v>
      </c>
      <c r="B20" s="508" t="s">
        <v>351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10"/>
      <c r="M20" s="306">
        <f>SUM(RelParty)</f>
        <v>0</v>
      </c>
      <c r="N20" s="307">
        <v>5</v>
      </c>
    </row>
    <row r="21" spans="1:14" s="8" customFormat="1" x14ac:dyDescent="0.25">
      <c r="B21" s="24"/>
      <c r="C21" s="106"/>
      <c r="D21" s="106"/>
      <c r="M21" s="274"/>
    </row>
    <row r="22" spans="1:14" s="88" customFormat="1" x14ac:dyDescent="0.25">
      <c r="A22" s="106" t="s">
        <v>142</v>
      </c>
      <c r="B22" s="106" t="s">
        <v>143</v>
      </c>
      <c r="C22" s="106"/>
      <c r="D22" s="389"/>
      <c r="E22" s="106"/>
      <c r="F22" s="106"/>
      <c r="G22" s="389"/>
      <c r="H22" s="106"/>
      <c r="I22" s="106"/>
      <c r="J22" s="106"/>
      <c r="K22" s="106"/>
      <c r="L22" s="106"/>
      <c r="M22" s="106"/>
      <c r="N22" s="106"/>
    </row>
    <row r="23" spans="1:1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2" t="s">
        <v>144</v>
      </c>
      <c r="N24" s="8"/>
    </row>
    <row r="25" spans="1:14" x14ac:dyDescent="0.25">
      <c r="A25" s="2" t="s">
        <v>145</v>
      </c>
    </row>
    <row r="27" spans="1:14" x14ac:dyDescent="0.25">
      <c r="A27" s="2" t="s">
        <v>299</v>
      </c>
    </row>
    <row r="28" spans="1:14" x14ac:dyDescent="0.25">
      <c r="A28" s="2" t="s">
        <v>300</v>
      </c>
    </row>
    <row r="29" spans="1:14" x14ac:dyDescent="0.25">
      <c r="A29" s="2" t="s">
        <v>146</v>
      </c>
    </row>
    <row r="30" spans="1:14" x14ac:dyDescent="0.25">
      <c r="A30" s="2" t="s">
        <v>147</v>
      </c>
    </row>
    <row r="31" spans="1:14" x14ac:dyDescent="0.25">
      <c r="A31" s="2" t="s">
        <v>148</v>
      </c>
    </row>
    <row r="32" spans="1:14" x14ac:dyDescent="0.25">
      <c r="A32" s="2"/>
    </row>
    <row r="33" spans="1:14" x14ac:dyDescent="0.25">
      <c r="A33" s="2"/>
    </row>
    <row r="34" spans="1:14" x14ac:dyDescent="0.25">
      <c r="A34" s="20"/>
      <c r="B34" s="66"/>
      <c r="C34" s="82"/>
      <c r="D34" s="20"/>
      <c r="E34" s="82"/>
      <c r="F34" s="59"/>
      <c r="G34" s="59"/>
      <c r="H34" s="114"/>
      <c r="I34" s="59"/>
      <c r="J34" s="59"/>
      <c r="K34" s="147" t="s">
        <v>149</v>
      </c>
      <c r="L34" s="59"/>
      <c r="M34" s="59"/>
      <c r="N34" s="20"/>
    </row>
    <row r="35" spans="1:14" x14ac:dyDescent="0.25">
      <c r="A35" s="8"/>
      <c r="B35" s="69"/>
      <c r="C35" s="84"/>
      <c r="D35" s="517" t="s">
        <v>150</v>
      </c>
      <c r="E35" s="518"/>
      <c r="H35" s="84"/>
      <c r="I35" s="2" t="s">
        <v>151</v>
      </c>
      <c r="L35" s="84"/>
      <c r="M35" s="272"/>
      <c r="N35" s="20"/>
    </row>
    <row r="36" spans="1:14" x14ac:dyDescent="0.25">
      <c r="A36" s="85"/>
      <c r="B36" s="275" t="s">
        <v>302</v>
      </c>
      <c r="C36" s="148"/>
      <c r="D36" s="519" t="s">
        <v>301</v>
      </c>
      <c r="E36" s="520"/>
      <c r="H36" s="84"/>
      <c r="J36" s="2" t="s">
        <v>152</v>
      </c>
      <c r="L36" s="84"/>
      <c r="M36" s="91" t="s">
        <v>153</v>
      </c>
    </row>
    <row r="37" spans="1:14" x14ac:dyDescent="0.25">
      <c r="A37" s="8"/>
      <c r="B37" s="275" t="s">
        <v>65</v>
      </c>
      <c r="C37" s="89" t="s">
        <v>154</v>
      </c>
      <c r="D37" s="517" t="s">
        <v>155</v>
      </c>
      <c r="E37" s="518"/>
      <c r="G37" s="2" t="s">
        <v>156</v>
      </c>
      <c r="H37" s="84"/>
      <c r="I37" s="2" t="s">
        <v>157</v>
      </c>
      <c r="L37" s="84"/>
      <c r="M37" s="91" t="s">
        <v>158</v>
      </c>
    </row>
    <row r="38" spans="1:14" x14ac:dyDescent="0.25">
      <c r="A38" s="20"/>
      <c r="B38" s="276" t="s">
        <v>33</v>
      </c>
      <c r="C38" s="117" t="s">
        <v>34</v>
      </c>
      <c r="D38" s="1" t="s">
        <v>159</v>
      </c>
      <c r="E38" s="82"/>
      <c r="F38" s="20"/>
      <c r="G38" s="20"/>
      <c r="H38" s="149" t="s">
        <v>160</v>
      </c>
      <c r="I38" s="20"/>
      <c r="J38" s="1" t="s">
        <v>161</v>
      </c>
      <c r="K38" s="20"/>
      <c r="L38" s="146"/>
      <c r="M38" s="94">
        <v>6</v>
      </c>
      <c r="N38" s="20"/>
    </row>
    <row r="39" spans="1:14" x14ac:dyDescent="0.25">
      <c r="A39" s="117">
        <v>1</v>
      </c>
      <c r="B39" s="82" t="s">
        <v>40</v>
      </c>
      <c r="C39" s="146"/>
      <c r="D39" s="144"/>
      <c r="E39" s="82"/>
      <c r="F39" s="20"/>
      <c r="G39" s="20"/>
      <c r="H39" s="82"/>
      <c r="I39" s="20"/>
      <c r="J39" s="20"/>
      <c r="K39" s="20"/>
      <c r="L39" s="82"/>
      <c r="M39" s="150"/>
      <c r="N39" s="151">
        <v>1</v>
      </c>
    </row>
    <row r="40" spans="1:14" x14ac:dyDescent="0.25">
      <c r="A40" s="117">
        <v>2</v>
      </c>
      <c r="B40" s="82"/>
      <c r="C40" s="82"/>
      <c r="D40" s="20"/>
      <c r="E40" s="82"/>
      <c r="F40" s="20"/>
      <c r="G40" s="20"/>
      <c r="H40" s="82"/>
      <c r="I40" s="20"/>
      <c r="J40" s="20"/>
      <c r="K40" s="20"/>
      <c r="L40" s="82"/>
      <c r="M40" s="82"/>
      <c r="N40" s="151">
        <v>2</v>
      </c>
    </row>
    <row r="41" spans="1:14" x14ac:dyDescent="0.25">
      <c r="A41" s="117">
        <v>3</v>
      </c>
      <c r="B41" s="82"/>
      <c r="C41" s="82"/>
      <c r="D41" s="20"/>
      <c r="E41" s="82"/>
      <c r="F41" s="20"/>
      <c r="G41" s="20"/>
      <c r="H41" s="82"/>
      <c r="I41" s="20"/>
      <c r="J41" s="20"/>
      <c r="K41" s="20"/>
      <c r="L41" s="82"/>
      <c r="M41" s="82"/>
      <c r="N41" s="151">
        <v>3</v>
      </c>
    </row>
    <row r="42" spans="1:14" x14ac:dyDescent="0.25">
      <c r="A42" s="117">
        <v>4</v>
      </c>
      <c r="B42" s="82"/>
      <c r="C42" s="82"/>
      <c r="D42" s="20"/>
      <c r="E42" s="82"/>
      <c r="F42" s="20"/>
      <c r="G42" s="20"/>
      <c r="H42" s="82"/>
      <c r="I42" s="20"/>
      <c r="J42" s="20"/>
      <c r="K42" s="20"/>
      <c r="L42" s="82"/>
      <c r="M42" s="82"/>
      <c r="N42" s="151">
        <v>4</v>
      </c>
    </row>
    <row r="43" spans="1:14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x14ac:dyDescent="0.25">
      <c r="B44" s="2" t="s">
        <v>162</v>
      </c>
    </row>
    <row r="45" spans="1:14" ht="31.15" customHeight="1" x14ac:dyDescent="0.25">
      <c r="C45" s="513" t="s">
        <v>163</v>
      </c>
      <c r="D45" s="448"/>
      <c r="E45" s="448"/>
      <c r="F45" s="448"/>
      <c r="G45" s="448"/>
      <c r="H45" s="448"/>
      <c r="I45" s="448"/>
      <c r="J45" s="448"/>
      <c r="K45" s="448"/>
      <c r="L45" s="448"/>
      <c r="M45" s="448"/>
    </row>
    <row r="46" spans="1:14" x14ac:dyDescent="0.25">
      <c r="C46" s="513" t="s">
        <v>164</v>
      </c>
      <c r="D46" s="448"/>
      <c r="E46" s="448"/>
      <c r="F46" s="448"/>
      <c r="G46" s="448"/>
      <c r="H46" s="448"/>
      <c r="I46" s="448"/>
      <c r="J46" s="448"/>
      <c r="K46" s="448"/>
      <c r="L46" s="448"/>
      <c r="M46" s="448"/>
    </row>
    <row r="47" spans="1:14" x14ac:dyDescent="0.25">
      <c r="C47" s="513" t="s">
        <v>165</v>
      </c>
      <c r="D47" s="448"/>
      <c r="E47" s="448"/>
      <c r="F47" s="448"/>
      <c r="G47" s="448"/>
      <c r="H47" s="448"/>
      <c r="I47" s="448"/>
      <c r="J47" s="448"/>
      <c r="K47" s="448"/>
      <c r="L47" s="448"/>
      <c r="M47" s="448"/>
    </row>
    <row r="48" spans="1:14" ht="27" customHeight="1" x14ac:dyDescent="0.25">
      <c r="C48" s="513" t="s">
        <v>303</v>
      </c>
      <c r="D48" s="448"/>
      <c r="E48" s="448"/>
      <c r="F48" s="448"/>
      <c r="G48" s="448"/>
      <c r="H48" s="448"/>
      <c r="I48" s="448"/>
      <c r="J48" s="448"/>
      <c r="K48" s="448"/>
      <c r="L48" s="448"/>
      <c r="M48" s="448"/>
    </row>
    <row r="49" spans="1:14" ht="32.450000000000003" customHeight="1" x14ac:dyDescent="0.25">
      <c r="C49" s="513" t="s">
        <v>166</v>
      </c>
      <c r="D49" s="448"/>
      <c r="E49" s="448"/>
      <c r="F49" s="448"/>
      <c r="G49" s="448"/>
      <c r="H49" s="448"/>
      <c r="I49" s="448"/>
      <c r="J49" s="448"/>
      <c r="K49" s="448"/>
      <c r="L49" s="448"/>
      <c r="M49" s="448"/>
    </row>
    <row r="50" spans="1:14" ht="30.6" customHeight="1" x14ac:dyDescent="0.25">
      <c r="C50" s="513" t="s">
        <v>304</v>
      </c>
      <c r="D50" s="448"/>
      <c r="E50" s="448"/>
      <c r="F50" s="448"/>
      <c r="G50" s="448"/>
      <c r="H50" s="448"/>
      <c r="I50" s="448"/>
      <c r="J50" s="448"/>
      <c r="K50" s="448"/>
      <c r="L50" s="448"/>
      <c r="M50" s="448"/>
    </row>
    <row r="51" spans="1:14" x14ac:dyDescent="0.25">
      <c r="C51" s="513" t="s">
        <v>167</v>
      </c>
      <c r="D51" s="448"/>
      <c r="E51" s="448"/>
      <c r="F51" s="448"/>
      <c r="G51" s="448"/>
      <c r="H51" s="448"/>
      <c r="I51" s="448"/>
      <c r="J51" s="448"/>
      <c r="K51" s="448"/>
      <c r="L51" s="448"/>
      <c r="M51" s="448"/>
    </row>
    <row r="52" spans="1:14" x14ac:dyDescent="0.25">
      <c r="C52" s="2"/>
    </row>
    <row r="53" spans="1:14" x14ac:dyDescent="0.25">
      <c r="C53" s="2"/>
    </row>
    <row r="54" spans="1:14" x14ac:dyDescent="0.25">
      <c r="C54" s="2"/>
    </row>
    <row r="55" spans="1:14" x14ac:dyDescent="0.25">
      <c r="C55" s="2"/>
    </row>
    <row r="56" spans="1:14" s="8" customFormat="1" x14ac:dyDescent="0.25">
      <c r="C56" s="24"/>
    </row>
    <row r="57" spans="1:14" s="8" customFormat="1" x14ac:dyDescent="0.25"/>
    <row r="58" spans="1:14" s="8" customFormat="1" x14ac:dyDescent="0.25">
      <c r="A58" s="24"/>
    </row>
    <row r="59" spans="1:14" s="8" customFormat="1" x14ac:dyDescent="0.25">
      <c r="A59" s="24"/>
      <c r="M59" s="35"/>
      <c r="N59" s="268"/>
    </row>
    <row r="60" spans="1:14" s="8" customFormat="1" x14ac:dyDescent="0.25">
      <c r="A60" s="85"/>
      <c r="N60" s="268"/>
    </row>
    <row r="61" spans="1:14" s="8" customFormat="1" x14ac:dyDescent="0.25"/>
    <row r="62" spans="1:14" s="8" customFormat="1" x14ac:dyDescent="0.25"/>
  </sheetData>
  <mergeCells count="33">
    <mergeCell ref="C51:M51"/>
    <mergeCell ref="C45:M45"/>
    <mergeCell ref="C46:M46"/>
    <mergeCell ref="C47:M47"/>
    <mergeCell ref="C48:M48"/>
    <mergeCell ref="C49:M49"/>
    <mergeCell ref="C50:M50"/>
    <mergeCell ref="H19:I19"/>
    <mergeCell ref="J18:L18"/>
    <mergeCell ref="J19:L19"/>
    <mergeCell ref="D35:E35"/>
    <mergeCell ref="D36:E36"/>
    <mergeCell ref="D37:E37"/>
    <mergeCell ref="B20:L20"/>
    <mergeCell ref="D16:G16"/>
    <mergeCell ref="D17:G17"/>
    <mergeCell ref="D18:G18"/>
    <mergeCell ref="A12:I12"/>
    <mergeCell ref="J14:L14"/>
    <mergeCell ref="J13:L13"/>
    <mergeCell ref="J12:L12"/>
    <mergeCell ref="D19:G19"/>
    <mergeCell ref="H18:I18"/>
    <mergeCell ref="A1:N1"/>
    <mergeCell ref="K4:L4"/>
    <mergeCell ref="K5:L5"/>
    <mergeCell ref="H16:I16"/>
    <mergeCell ref="H17:I17"/>
    <mergeCell ref="J16:L16"/>
    <mergeCell ref="J17:L17"/>
    <mergeCell ref="M12:N12"/>
    <mergeCell ref="M13:N13"/>
    <mergeCell ref="M14:N14"/>
  </mergeCells>
  <pageMargins left="0.25" right="0.25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F24" sqref="F24"/>
    </sheetView>
  </sheetViews>
  <sheetFormatPr defaultColWidth="8.42578125" defaultRowHeight="15.75" x14ac:dyDescent="0.25"/>
  <cols>
    <col min="1" max="1" width="36.7109375" style="4" customWidth="1"/>
    <col min="2" max="2" width="12.28515625" style="3" customWidth="1"/>
    <col min="3" max="3" width="12.140625" style="4" customWidth="1"/>
    <col min="4" max="4" width="12.7109375" style="4" customWidth="1"/>
    <col min="5" max="5" width="13.7109375" style="4" customWidth="1"/>
    <col min="6" max="6" width="18.28515625" style="4" customWidth="1"/>
    <col min="7" max="7" width="9" style="4" bestFit="1" customWidth="1"/>
    <col min="8" max="16384" width="8.42578125" style="4"/>
  </cols>
  <sheetData>
    <row r="1" spans="1:7" s="8" customFormat="1" x14ac:dyDescent="0.25">
      <c r="A1" s="523" t="s">
        <v>275</v>
      </c>
      <c r="B1" s="506"/>
      <c r="C1" s="506"/>
      <c r="D1" s="506"/>
      <c r="E1" s="506"/>
      <c r="F1" s="506"/>
    </row>
    <row r="2" spans="1:7" x14ac:dyDescent="0.25">
      <c r="A2" s="281"/>
      <c r="B2" s="282"/>
      <c r="C2" s="282"/>
      <c r="D2" s="282"/>
      <c r="E2" s="282"/>
      <c r="F2" s="282"/>
    </row>
    <row r="3" spans="1:7" ht="18" customHeight="1" x14ac:dyDescent="0.25">
      <c r="A3" s="149" t="s">
        <v>305</v>
      </c>
      <c r="B3" s="1" t="s">
        <v>13</v>
      </c>
      <c r="C3" s="82"/>
      <c r="D3" s="1" t="s">
        <v>14</v>
      </c>
      <c r="E3" s="82"/>
      <c r="F3" s="135" t="s">
        <v>92</v>
      </c>
    </row>
    <row r="4" spans="1:7" x14ac:dyDescent="0.25">
      <c r="A4" s="103" t="s">
        <v>306</v>
      </c>
      <c r="C4" s="84">
        <f>'WS S part I,II'!E7</f>
        <v>0</v>
      </c>
      <c r="D4" s="2" t="s">
        <v>168</v>
      </c>
      <c r="E4" s="277">
        <f>'WS S part I,II'!G7</f>
        <v>0</v>
      </c>
      <c r="F4" s="118" t="s">
        <v>93</v>
      </c>
    </row>
    <row r="5" spans="1:7" x14ac:dyDescent="0.25">
      <c r="A5" s="87"/>
      <c r="B5" s="152"/>
      <c r="C5" s="87"/>
      <c r="D5" s="18" t="s">
        <v>169</v>
      </c>
      <c r="E5" s="278">
        <f>'WS S part I,II'!G8</f>
        <v>0</v>
      </c>
      <c r="F5" s="19"/>
    </row>
    <row r="6" spans="1:7" x14ac:dyDescent="0.25">
      <c r="A6" s="103" t="s">
        <v>94</v>
      </c>
      <c r="B6" s="152"/>
      <c r="C6" s="18" t="s">
        <v>95</v>
      </c>
      <c r="D6" s="19"/>
      <c r="E6" s="19"/>
      <c r="F6" s="19"/>
    </row>
    <row r="7" spans="1:7" x14ac:dyDescent="0.25">
      <c r="A7" s="87"/>
      <c r="B7" s="92" t="s">
        <v>33</v>
      </c>
      <c r="C7" s="92" t="s">
        <v>34</v>
      </c>
      <c r="D7" s="92" t="s">
        <v>35</v>
      </c>
      <c r="E7" s="92" t="s">
        <v>36</v>
      </c>
      <c r="F7" s="57" t="s">
        <v>37</v>
      </c>
      <c r="G7" s="249"/>
    </row>
    <row r="8" spans="1:7" x14ac:dyDescent="0.25">
      <c r="A8" s="84"/>
      <c r="B8" s="182" t="s">
        <v>96</v>
      </c>
      <c r="C8" s="84"/>
      <c r="D8" s="84"/>
      <c r="E8" s="89" t="s">
        <v>97</v>
      </c>
      <c r="F8" s="118" t="s">
        <v>98</v>
      </c>
      <c r="G8" s="249"/>
    </row>
    <row r="9" spans="1:7" x14ac:dyDescent="0.25">
      <c r="A9" s="84"/>
      <c r="B9" s="279" t="s">
        <v>307</v>
      </c>
      <c r="C9" s="89" t="s">
        <v>24</v>
      </c>
      <c r="D9" s="89" t="s">
        <v>99</v>
      </c>
      <c r="E9" s="89" t="s">
        <v>100</v>
      </c>
      <c r="F9" s="118" t="s">
        <v>101</v>
      </c>
    </row>
    <row r="10" spans="1:7" x14ac:dyDescent="0.25">
      <c r="A10" s="92" t="s">
        <v>102</v>
      </c>
      <c r="B10" s="92" t="s">
        <v>103</v>
      </c>
      <c r="C10" s="92" t="s">
        <v>100</v>
      </c>
      <c r="D10" s="92" t="s">
        <v>104</v>
      </c>
      <c r="E10" s="92" t="s">
        <v>105</v>
      </c>
      <c r="F10" s="57" t="s">
        <v>106</v>
      </c>
    </row>
    <row r="11" spans="1:7" ht="23.25" customHeight="1" x14ac:dyDescent="0.25">
      <c r="A11" s="97" t="s">
        <v>107</v>
      </c>
      <c r="B11" s="308"/>
      <c r="C11" s="311"/>
      <c r="D11" s="92">
        <v>4200</v>
      </c>
      <c r="E11" s="224">
        <f>ROUND(B11*D11,0)</f>
        <v>0</v>
      </c>
      <c r="F11" s="153"/>
    </row>
    <row r="12" spans="1:7" ht="23.25" customHeight="1" x14ac:dyDescent="0.25">
      <c r="A12" s="97" t="s">
        <v>361</v>
      </c>
      <c r="B12" s="308"/>
      <c r="C12" s="311"/>
      <c r="D12" s="92">
        <v>4200</v>
      </c>
      <c r="E12" s="224">
        <f>ROUND(B12*D12,0)</f>
        <v>0</v>
      </c>
      <c r="F12" s="153"/>
    </row>
    <row r="13" spans="1:7" ht="23.25" customHeight="1" x14ac:dyDescent="0.25">
      <c r="A13" s="97" t="s">
        <v>108</v>
      </c>
      <c r="B13" s="308"/>
      <c r="C13" s="311"/>
      <c r="D13" s="92">
        <v>2100</v>
      </c>
      <c r="E13" s="224">
        <f>ROUND(B13*D13,0)</f>
        <v>0</v>
      </c>
      <c r="F13" s="153"/>
    </row>
    <row r="14" spans="1:7" ht="23.25" customHeight="1" x14ac:dyDescent="0.25">
      <c r="A14" s="97" t="s">
        <v>109</v>
      </c>
      <c r="B14" s="308"/>
      <c r="C14" s="311"/>
      <c r="D14" s="92">
        <v>2100</v>
      </c>
      <c r="E14" s="224">
        <f>ROUND(B14*D14,0)</f>
        <v>0</v>
      </c>
      <c r="F14" s="153"/>
    </row>
    <row r="15" spans="1:7" ht="23.25" customHeight="1" x14ac:dyDescent="0.25">
      <c r="A15" s="97" t="s">
        <v>110</v>
      </c>
      <c r="B15" s="309">
        <f>SUM(B11:B14)</f>
        <v>0</v>
      </c>
      <c r="C15" s="312">
        <f>SUM(C11:C14)</f>
        <v>0</v>
      </c>
      <c r="D15" s="155"/>
      <c r="E15" s="224">
        <f>SUM(E11:E14)</f>
        <v>0</v>
      </c>
      <c r="F15" s="225">
        <f>MAX(C15,E15)</f>
        <v>0</v>
      </c>
    </row>
    <row r="16" spans="1:7" ht="23.25" customHeight="1" x14ac:dyDescent="0.25">
      <c r="A16" s="97" t="s">
        <v>111</v>
      </c>
      <c r="B16" s="310"/>
      <c r="C16" s="259"/>
      <c r="D16" s="155"/>
      <c r="E16" s="155"/>
      <c r="F16" s="225">
        <f>C16</f>
        <v>0</v>
      </c>
    </row>
    <row r="17" spans="1:8" ht="23.25" customHeight="1" x14ac:dyDescent="0.25">
      <c r="A17" s="97" t="s">
        <v>112</v>
      </c>
      <c r="B17" s="310"/>
      <c r="C17" s="259"/>
      <c r="D17" s="155"/>
      <c r="E17" s="155"/>
      <c r="F17" s="225">
        <f>C17</f>
        <v>0</v>
      </c>
    </row>
    <row r="18" spans="1:8" ht="23.25" customHeight="1" x14ac:dyDescent="0.25">
      <c r="A18" s="97" t="s">
        <v>113</v>
      </c>
      <c r="B18" s="310"/>
      <c r="C18" s="259"/>
      <c r="D18" s="155"/>
      <c r="E18" s="155"/>
      <c r="F18" s="225">
        <f>C18</f>
        <v>0</v>
      </c>
    </row>
    <row r="19" spans="1:8" ht="23.25" customHeight="1" x14ac:dyDescent="0.25">
      <c r="A19" s="280" t="s">
        <v>362</v>
      </c>
      <c r="B19" s="310"/>
      <c r="C19" s="259"/>
      <c r="D19" s="155"/>
      <c r="E19" s="154"/>
      <c r="F19" s="386">
        <f>C19</f>
        <v>0</v>
      </c>
    </row>
    <row r="20" spans="1:8" ht="23.25" customHeight="1" x14ac:dyDescent="0.25">
      <c r="A20" s="38" t="s">
        <v>114</v>
      </c>
      <c r="B20" s="309">
        <f>SUM(B15:B19)</f>
        <v>0</v>
      </c>
      <c r="C20" s="312">
        <f>SUM(C15:C19)</f>
        <v>0</v>
      </c>
      <c r="D20" s="153"/>
      <c r="E20" s="388"/>
      <c r="F20" s="387">
        <f>SUM(F15:F19)</f>
        <v>0</v>
      </c>
    </row>
    <row r="21" spans="1:8" ht="23.25" customHeight="1" x14ac:dyDescent="0.25">
      <c r="A21" s="45" t="s">
        <v>260</v>
      </c>
      <c r="B21" s="417"/>
      <c r="C21" s="418"/>
      <c r="D21" s="419"/>
      <c r="E21" s="420"/>
      <c r="F21" s="421">
        <f>C21</f>
        <v>0</v>
      </c>
    </row>
    <row r="22" spans="1:8" ht="23.25" customHeight="1" x14ac:dyDescent="0.25">
      <c r="A22" s="8"/>
      <c r="B22" s="422"/>
      <c r="C22" s="423"/>
      <c r="D22" s="424"/>
      <c r="E22" s="424"/>
      <c r="F22" s="425"/>
    </row>
    <row r="23" spans="1:8" s="88" customFormat="1" ht="35.25" customHeight="1" x14ac:dyDescent="0.25">
      <c r="A23" s="333" t="s">
        <v>115</v>
      </c>
      <c r="B23" s="333"/>
      <c r="C23" s="333"/>
      <c r="D23" s="367"/>
      <c r="E23" s="333"/>
      <c r="F23" s="333"/>
    </row>
    <row r="24" spans="1:8" s="88" customFormat="1" x14ac:dyDescent="0.25">
      <c r="A24" s="18" t="s">
        <v>116</v>
      </c>
      <c r="B24" s="152"/>
      <c r="C24" s="86"/>
      <c r="D24" s="390"/>
      <c r="E24" s="373"/>
      <c r="F24" s="332" t="s">
        <v>82</v>
      </c>
      <c r="G24" s="389"/>
    </row>
    <row r="25" spans="1:8" ht="27.75" customHeight="1" x14ac:dyDescent="0.25">
      <c r="A25" s="243" t="s">
        <v>353</v>
      </c>
      <c r="B25" s="152"/>
      <c r="C25" s="19"/>
      <c r="D25" s="19"/>
      <c r="E25" s="87"/>
      <c r="F25" s="225">
        <f>+'WS A, P1'!I45</f>
        <v>0</v>
      </c>
    </row>
    <row r="26" spans="1:8" ht="36" customHeight="1" x14ac:dyDescent="0.25">
      <c r="A26" s="521" t="s">
        <v>261</v>
      </c>
      <c r="B26" s="521"/>
      <c r="C26" s="521"/>
      <c r="D26" s="521"/>
      <c r="E26" s="522"/>
      <c r="F26" s="313">
        <f>+'WS A, P2'!I44+'WS A, P2'!I49</f>
        <v>0</v>
      </c>
      <c r="H26" s="244"/>
    </row>
    <row r="27" spans="1:8" ht="27.75" customHeight="1" x14ac:dyDescent="0.25">
      <c r="A27" s="18" t="s">
        <v>117</v>
      </c>
      <c r="B27" s="152"/>
      <c r="C27" s="19"/>
      <c r="D27" s="19"/>
      <c r="E27" s="87"/>
      <c r="F27" s="225">
        <f>F25+F26</f>
        <v>0</v>
      </c>
    </row>
    <row r="28" spans="1:8" ht="27.75" customHeight="1" x14ac:dyDescent="0.25">
      <c r="A28" s="18" t="s">
        <v>118</v>
      </c>
      <c r="B28" s="152"/>
      <c r="C28" s="19"/>
      <c r="D28" s="19"/>
      <c r="E28" s="87"/>
      <c r="F28" s="228">
        <f>IF(F27=0,0,ROUND(F25/F27,6))</f>
        <v>0</v>
      </c>
    </row>
    <row r="29" spans="1:8" ht="27.75" customHeight="1" x14ac:dyDescent="0.25">
      <c r="A29" s="243" t="s">
        <v>119</v>
      </c>
      <c r="B29" s="152"/>
      <c r="C29" s="19"/>
      <c r="D29" s="19"/>
      <c r="E29" s="87"/>
      <c r="F29" s="225">
        <f>+'WS A, P2'!I36</f>
        <v>0</v>
      </c>
    </row>
    <row r="30" spans="1:8" ht="27.75" customHeight="1" x14ac:dyDescent="0.25">
      <c r="A30" s="18" t="s">
        <v>120</v>
      </c>
      <c r="B30" s="152"/>
      <c r="C30" s="19"/>
      <c r="D30" s="19"/>
      <c r="E30" s="87"/>
      <c r="F30" s="314">
        <f>ROUND(F28*F29,0)</f>
        <v>0</v>
      </c>
    </row>
    <row r="31" spans="1:8" s="8" customFormat="1" ht="27.75" customHeight="1" x14ac:dyDescent="0.25">
      <c r="A31" s="7" t="s">
        <v>121</v>
      </c>
      <c r="B31" s="78"/>
      <c r="C31" s="7"/>
      <c r="D31" s="7"/>
      <c r="E31" s="7"/>
      <c r="F31" s="315">
        <f>F25+F30</f>
        <v>0</v>
      </c>
    </row>
    <row r="33" spans="1:6" x14ac:dyDescent="0.25">
      <c r="A33" s="8"/>
      <c r="B33" s="85"/>
      <c r="C33" s="8"/>
      <c r="D33" s="8"/>
      <c r="E33" s="8"/>
      <c r="F33" s="8"/>
    </row>
    <row r="34" spans="1:6" s="8" customFormat="1" ht="39" customHeight="1" x14ac:dyDescent="0.25">
      <c r="A34" s="427"/>
      <c r="B34" s="427"/>
      <c r="C34" s="427"/>
      <c r="D34" s="427"/>
      <c r="E34" s="427"/>
      <c r="F34" s="427"/>
    </row>
    <row r="35" spans="1:6" s="8" customFormat="1" x14ac:dyDescent="0.25">
      <c r="A35" s="24"/>
      <c r="B35" s="85"/>
    </row>
    <row r="36" spans="1:6" s="8" customFormat="1" x14ac:dyDescent="0.25">
      <c r="B36" s="85"/>
      <c r="F36" s="268"/>
    </row>
    <row r="37" spans="1:6" s="8" customFormat="1" x14ac:dyDescent="0.25">
      <c r="A37" s="85"/>
      <c r="B37" s="85"/>
      <c r="F37" s="268"/>
    </row>
    <row r="43" spans="1:6" s="8" customFormat="1" x14ac:dyDescent="0.25">
      <c r="B43" s="85"/>
    </row>
    <row r="44" spans="1:6" s="8" customFormat="1" x14ac:dyDescent="0.25">
      <c r="A44" s="427"/>
      <c r="B44" s="427"/>
      <c r="C44" s="427"/>
      <c r="D44" s="427"/>
      <c r="E44" s="427"/>
      <c r="F44" s="427"/>
    </row>
    <row r="45" spans="1:6" s="8" customFormat="1" x14ac:dyDescent="0.25">
      <c r="B45" s="85"/>
    </row>
    <row r="46" spans="1:6" s="8" customFormat="1" x14ac:dyDescent="0.25">
      <c r="B46" s="85"/>
    </row>
  </sheetData>
  <mergeCells count="4">
    <mergeCell ref="A26:E26"/>
    <mergeCell ref="A34:F34"/>
    <mergeCell ref="A44:F44"/>
    <mergeCell ref="A1:F1"/>
  </mergeCells>
  <pageMargins left="0.5" right="0.5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5" zoomScaleNormal="100" workbookViewId="0">
      <selection activeCell="A10" sqref="A10"/>
    </sheetView>
  </sheetViews>
  <sheetFormatPr defaultColWidth="12" defaultRowHeight="15.75" x14ac:dyDescent="0.25"/>
  <cols>
    <col min="1" max="1" width="12" style="16"/>
    <col min="2" max="2" width="13.28515625" style="16" customWidth="1"/>
    <col min="3" max="3" width="16.85546875" style="16" customWidth="1"/>
    <col min="4" max="4" width="16.140625" style="16" customWidth="1"/>
    <col min="5" max="5" width="12.42578125" style="16" bestFit="1" customWidth="1"/>
    <col min="6" max="7" width="14.28515625" style="16" customWidth="1"/>
    <col min="8" max="8" width="17.140625" style="16" customWidth="1"/>
    <col min="9" max="16384" width="12" style="16"/>
  </cols>
  <sheetData>
    <row r="1" spans="1:11" s="4" customFormat="1" x14ac:dyDescent="0.25">
      <c r="A1" s="524" t="s">
        <v>275</v>
      </c>
      <c r="B1" s="525"/>
      <c r="C1" s="525"/>
      <c r="D1" s="525"/>
      <c r="E1" s="525"/>
      <c r="F1" s="525"/>
      <c r="G1" s="525"/>
      <c r="H1" s="525"/>
    </row>
    <row r="2" spans="1:11" s="4" customFormat="1" x14ac:dyDescent="0.25">
      <c r="A2" s="283"/>
      <c r="B2" s="284"/>
      <c r="C2" s="284"/>
      <c r="D2" s="284"/>
      <c r="E2" s="284"/>
      <c r="F2" s="284"/>
      <c r="G2" s="284"/>
      <c r="H2" s="284"/>
    </row>
    <row r="3" spans="1:11" x14ac:dyDescent="0.25">
      <c r="A3" s="156" t="s">
        <v>241</v>
      </c>
      <c r="B3" s="157"/>
      <c r="C3" s="231"/>
      <c r="D3" s="285"/>
      <c r="E3" s="233"/>
      <c r="F3" s="158" t="s">
        <v>14</v>
      </c>
      <c r="G3" s="159"/>
      <c r="H3" s="236" t="s">
        <v>122</v>
      </c>
      <c r="I3" s="15"/>
      <c r="J3" s="15"/>
      <c r="K3" s="15"/>
    </row>
    <row r="4" spans="1:11" x14ac:dyDescent="0.25">
      <c r="A4" s="160" t="s">
        <v>124</v>
      </c>
      <c r="B4" s="161"/>
      <c r="C4" s="232"/>
      <c r="D4" s="8" t="s">
        <v>266</v>
      </c>
      <c r="E4" s="234">
        <f>'WS S part I,II'!E7</f>
        <v>0</v>
      </c>
      <c r="F4" s="15" t="s">
        <v>205</v>
      </c>
      <c r="G4" s="222">
        <f>'WS S part I,II'!G7</f>
        <v>0</v>
      </c>
      <c r="H4" s="237" t="s">
        <v>237</v>
      </c>
      <c r="I4" s="15"/>
      <c r="J4" s="15"/>
      <c r="K4" s="15"/>
    </row>
    <row r="5" spans="1:11" x14ac:dyDescent="0.25">
      <c r="A5" s="162"/>
      <c r="B5" s="163"/>
      <c r="C5" s="164"/>
      <c r="D5" s="163"/>
      <c r="E5" s="235"/>
      <c r="F5" s="163" t="s">
        <v>206</v>
      </c>
      <c r="G5" s="222">
        <f>'WS S part I,II'!G8</f>
        <v>0</v>
      </c>
      <c r="H5" s="164"/>
      <c r="I5" s="15"/>
      <c r="J5" s="15"/>
      <c r="K5" s="15"/>
    </row>
    <row r="6" spans="1:11" x14ac:dyDescent="0.25">
      <c r="A6" s="165" t="s">
        <v>308</v>
      </c>
      <c r="B6" s="166"/>
      <c r="C6" s="166"/>
      <c r="D6" s="166"/>
      <c r="E6" s="166"/>
      <c r="F6" s="166"/>
      <c r="G6" s="158"/>
      <c r="H6" s="167" t="s">
        <v>82</v>
      </c>
      <c r="I6" s="15"/>
      <c r="J6" s="15"/>
      <c r="K6" s="15"/>
    </row>
    <row r="7" spans="1:11" x14ac:dyDescent="0.25">
      <c r="A7" s="162" t="s">
        <v>242</v>
      </c>
      <c r="B7" s="163"/>
      <c r="C7" s="163"/>
      <c r="D7" s="163"/>
      <c r="E7" s="163"/>
      <c r="F7" s="163"/>
      <c r="G7" s="414"/>
      <c r="H7" s="363">
        <f>'WS B'!F31</f>
        <v>0</v>
      </c>
      <c r="I7" s="15"/>
      <c r="J7" s="15"/>
      <c r="K7" s="15"/>
    </row>
    <row r="8" spans="1:11" x14ac:dyDescent="0.25">
      <c r="A8" s="162"/>
      <c r="B8" s="163"/>
      <c r="C8" s="163"/>
      <c r="D8" s="163"/>
      <c r="E8" s="163"/>
      <c r="F8" s="163"/>
      <c r="G8" s="414"/>
      <c r="H8" s="316"/>
      <c r="I8" s="15"/>
      <c r="J8" s="15"/>
      <c r="K8" s="15"/>
    </row>
    <row r="9" spans="1:11" x14ac:dyDescent="0.25">
      <c r="A9" s="162" t="s">
        <v>368</v>
      </c>
      <c r="B9" s="163"/>
      <c r="C9" s="163"/>
      <c r="D9" s="163"/>
      <c r="E9" s="163"/>
      <c r="F9" s="163"/>
      <c r="G9" s="415"/>
      <c r="H9" s="286">
        <f>'WS B'!F20</f>
        <v>0</v>
      </c>
      <c r="I9" s="15"/>
      <c r="J9" s="15"/>
      <c r="K9" s="15"/>
    </row>
    <row r="10" spans="1:11" x14ac:dyDescent="0.25">
      <c r="A10" s="162"/>
      <c r="B10" s="163"/>
      <c r="C10" s="163"/>
      <c r="D10" s="163"/>
      <c r="E10" s="163"/>
      <c r="F10" s="163"/>
      <c r="G10" s="163"/>
      <c r="H10" s="286"/>
      <c r="I10" s="15"/>
      <c r="J10" s="15"/>
      <c r="K10" s="15"/>
    </row>
    <row r="11" spans="1:11" x14ac:dyDescent="0.25">
      <c r="A11" s="162" t="s">
        <v>246</v>
      </c>
      <c r="B11" s="163"/>
      <c r="C11" s="163"/>
      <c r="D11" s="163"/>
      <c r="E11" s="163"/>
      <c r="F11" s="163"/>
      <c r="G11" s="163"/>
      <c r="H11" s="286">
        <f>'WS B'!F21</f>
        <v>0</v>
      </c>
      <c r="I11" s="15"/>
      <c r="J11" s="15"/>
      <c r="K11" s="15"/>
    </row>
    <row r="12" spans="1:11" x14ac:dyDescent="0.25">
      <c r="A12" s="162"/>
      <c r="B12" s="163"/>
      <c r="C12" s="163"/>
      <c r="D12" s="163"/>
      <c r="E12" s="163"/>
      <c r="F12" s="163"/>
      <c r="G12" s="163"/>
      <c r="H12" s="286"/>
      <c r="I12" s="15"/>
      <c r="J12" s="15"/>
      <c r="K12" s="15"/>
    </row>
    <row r="13" spans="1:11" x14ac:dyDescent="0.25">
      <c r="A13" s="162" t="s">
        <v>247</v>
      </c>
      <c r="B13" s="163"/>
      <c r="C13" s="163"/>
      <c r="D13" s="163"/>
      <c r="E13" s="163"/>
      <c r="F13" s="163"/>
      <c r="G13" s="163"/>
      <c r="H13" s="286">
        <f>H9+H11</f>
        <v>0</v>
      </c>
    </row>
    <row r="14" spans="1:11" x14ac:dyDescent="0.25">
      <c r="A14" s="162"/>
      <c r="B14" s="163"/>
      <c r="C14" s="163"/>
      <c r="D14" s="163"/>
      <c r="E14" s="163"/>
      <c r="F14" s="163"/>
      <c r="G14" s="163"/>
      <c r="H14" s="286"/>
    </row>
    <row r="15" spans="1:11" x14ac:dyDescent="0.25">
      <c r="A15" s="162" t="s">
        <v>248</v>
      </c>
      <c r="B15" s="163"/>
      <c r="C15" s="163"/>
      <c r="D15" s="238"/>
      <c r="E15" s="163"/>
      <c r="F15" s="163"/>
      <c r="G15" s="163"/>
      <c r="H15" s="287">
        <f>IF(OR(ISBLANK(H13),H13=0),0,ROUND(H7/H13,2))</f>
        <v>0</v>
      </c>
    </row>
    <row r="16" spans="1:11" x14ac:dyDescent="0.25">
      <c r="A16" s="156" t="s">
        <v>243</v>
      </c>
      <c r="B16" s="157"/>
      <c r="C16" s="231"/>
      <c r="D16" s="230"/>
      <c r="E16" s="233"/>
      <c r="F16" s="158" t="s">
        <v>40</v>
      </c>
      <c r="G16" s="159"/>
      <c r="H16" s="236" t="s">
        <v>122</v>
      </c>
    </row>
    <row r="17" spans="1:8" x14ac:dyDescent="0.25">
      <c r="A17" s="160" t="s">
        <v>124</v>
      </c>
      <c r="B17" s="161"/>
      <c r="C17" s="232"/>
      <c r="D17" s="8" t="s">
        <v>266</v>
      </c>
      <c r="E17" s="234">
        <f>'WS S part I,II'!E7</f>
        <v>0</v>
      </c>
      <c r="F17" s="168" t="s">
        <v>251</v>
      </c>
      <c r="G17" s="169" t="s">
        <v>250</v>
      </c>
      <c r="H17" s="237" t="s">
        <v>5</v>
      </c>
    </row>
    <row r="18" spans="1:8" x14ac:dyDescent="0.25">
      <c r="A18" s="162"/>
      <c r="B18" s="163"/>
      <c r="C18" s="235"/>
      <c r="D18" s="163"/>
      <c r="E18" s="235"/>
      <c r="F18" s="170" t="s">
        <v>249</v>
      </c>
      <c r="G18" s="171" t="s">
        <v>249</v>
      </c>
      <c r="H18" s="164"/>
    </row>
    <row r="19" spans="1:8" x14ac:dyDescent="0.25">
      <c r="A19" s="165" t="s">
        <v>125</v>
      </c>
      <c r="B19" s="166"/>
      <c r="C19" s="166"/>
      <c r="D19" s="166"/>
      <c r="E19" s="166"/>
      <c r="F19" s="402" t="s">
        <v>33</v>
      </c>
      <c r="G19" s="402" t="s">
        <v>34</v>
      </c>
      <c r="H19" s="404" t="s">
        <v>35</v>
      </c>
    </row>
    <row r="20" spans="1:8" x14ac:dyDescent="0.25">
      <c r="A20" s="162"/>
      <c r="B20" s="163"/>
      <c r="C20" s="163"/>
      <c r="D20" s="163"/>
      <c r="E20" s="163"/>
      <c r="F20" s="401"/>
      <c r="G20" s="401"/>
      <c r="H20" s="411" t="s">
        <v>244</v>
      </c>
    </row>
    <row r="21" spans="1:8" x14ac:dyDescent="0.25">
      <c r="A21" s="162" t="s">
        <v>352</v>
      </c>
      <c r="B21" s="163"/>
      <c r="C21" s="366"/>
      <c r="D21" s="369"/>
      <c r="E21" s="163"/>
      <c r="F21" s="412"/>
      <c r="G21" s="412"/>
      <c r="H21" s="318"/>
    </row>
    <row r="22" spans="1:8" s="372" customFormat="1" x14ac:dyDescent="0.25">
      <c r="A22" s="162" t="s">
        <v>245</v>
      </c>
      <c r="B22" s="163"/>
      <c r="C22" s="163"/>
      <c r="D22" s="401"/>
      <c r="E22" s="163"/>
      <c r="F22" s="403"/>
      <c r="G22" s="317"/>
      <c r="H22" s="405"/>
    </row>
    <row r="23" spans="1:8" x14ac:dyDescent="0.25">
      <c r="A23" s="162" t="s">
        <v>269</v>
      </c>
      <c r="B23" s="163"/>
      <c r="C23" s="163"/>
      <c r="D23" s="163"/>
      <c r="E23" s="163"/>
      <c r="F23" s="318"/>
      <c r="G23" s="318"/>
      <c r="H23" s="319">
        <f>F23+G23</f>
        <v>0</v>
      </c>
    </row>
    <row r="24" spans="1:8" x14ac:dyDescent="0.25">
      <c r="A24" s="162" t="s">
        <v>245</v>
      </c>
      <c r="B24" s="163"/>
      <c r="C24" s="163"/>
      <c r="D24" s="163"/>
      <c r="E24" s="163"/>
      <c r="F24" s="409"/>
      <c r="G24" s="409"/>
      <c r="H24" s="407"/>
    </row>
    <row r="25" spans="1:8" x14ac:dyDescent="0.25">
      <c r="A25" s="162"/>
      <c r="B25" s="163"/>
      <c r="C25" s="163"/>
      <c r="D25" s="163"/>
      <c r="E25" s="163"/>
      <c r="F25" s="317"/>
      <c r="G25" s="317"/>
      <c r="H25" s="406"/>
    </row>
    <row r="26" spans="1:8" x14ac:dyDescent="0.25">
      <c r="A26" s="162" t="s">
        <v>252</v>
      </c>
      <c r="B26" s="163"/>
      <c r="C26" s="163"/>
      <c r="D26" s="163"/>
      <c r="E26" s="163"/>
      <c r="F26" s="319">
        <f>ROUND(F21*F23,0)</f>
        <v>0</v>
      </c>
      <c r="G26" s="319">
        <f>ROUND(G21*G23,0)</f>
        <v>0</v>
      </c>
      <c r="H26" s="319">
        <f>F26+G26</f>
        <v>0</v>
      </c>
    </row>
    <row r="27" spans="1:8" x14ac:dyDescent="0.25">
      <c r="A27" s="162" t="s">
        <v>253</v>
      </c>
      <c r="B27" s="163"/>
      <c r="C27" s="163"/>
      <c r="D27" s="163"/>
      <c r="E27" s="163"/>
      <c r="F27" s="409"/>
      <c r="G27" s="409"/>
      <c r="H27" s="407"/>
    </row>
    <row r="28" spans="1:8" x14ac:dyDescent="0.25">
      <c r="A28" s="162"/>
      <c r="B28" s="163"/>
      <c r="C28" s="163"/>
      <c r="D28" s="163"/>
      <c r="E28" s="163"/>
      <c r="F28" s="317"/>
      <c r="G28" s="317"/>
      <c r="H28" s="406"/>
    </row>
    <row r="29" spans="1:8" x14ac:dyDescent="0.25">
      <c r="A29" s="162" t="s">
        <v>262</v>
      </c>
      <c r="B29" s="163"/>
      <c r="C29" s="163"/>
      <c r="D29" s="163"/>
      <c r="E29" s="163"/>
      <c r="F29" s="318"/>
      <c r="G29" s="318"/>
      <c r="H29" s="319">
        <f>F29+G29</f>
        <v>0</v>
      </c>
    </row>
    <row r="30" spans="1:8" x14ac:dyDescent="0.25">
      <c r="A30" s="162"/>
      <c r="B30" s="163"/>
      <c r="C30" s="163"/>
      <c r="D30" s="163"/>
      <c r="E30" s="163"/>
      <c r="F30" s="317"/>
      <c r="G30" s="317"/>
      <c r="H30" s="407"/>
    </row>
    <row r="31" spans="1:8" x14ac:dyDescent="0.25">
      <c r="A31" s="162" t="s">
        <v>254</v>
      </c>
      <c r="B31" s="163"/>
      <c r="C31" s="163"/>
      <c r="D31" s="163"/>
      <c r="E31" s="163"/>
      <c r="F31" s="318"/>
      <c r="G31" s="318"/>
      <c r="H31" s="319">
        <f>F31+G31</f>
        <v>0</v>
      </c>
    </row>
    <row r="32" spans="1:8" x14ac:dyDescent="0.25">
      <c r="A32" s="162"/>
      <c r="B32" s="163"/>
      <c r="C32" s="163"/>
      <c r="D32" s="163"/>
      <c r="E32" s="163"/>
      <c r="F32" s="317"/>
      <c r="G32" s="317"/>
      <c r="H32" s="407"/>
    </row>
    <row r="33" spans="1:8" x14ac:dyDescent="0.25">
      <c r="A33" s="162" t="s">
        <v>263</v>
      </c>
      <c r="B33" s="163"/>
      <c r="C33" s="163"/>
      <c r="D33" s="163"/>
      <c r="E33" s="163"/>
      <c r="F33" s="319">
        <f>SUM(F26:F32)</f>
        <v>0</v>
      </c>
      <c r="G33" s="319">
        <f>SUM(G26:G32)</f>
        <v>0</v>
      </c>
      <c r="H33" s="319">
        <f>SUM(H26:H32)</f>
        <v>0</v>
      </c>
    </row>
    <row r="34" spans="1:8" x14ac:dyDescent="0.25">
      <c r="A34" s="172"/>
      <c r="B34" s="166"/>
      <c r="C34" s="166"/>
      <c r="D34" s="166"/>
      <c r="E34" s="166"/>
      <c r="F34" s="409"/>
      <c r="G34" s="409"/>
      <c r="H34" s="407"/>
    </row>
    <row r="35" spans="1:8" x14ac:dyDescent="0.25">
      <c r="A35" s="162" t="s">
        <v>265</v>
      </c>
      <c r="B35" s="163"/>
      <c r="C35" s="163"/>
      <c r="D35" s="163"/>
      <c r="E35" s="163"/>
      <c r="F35" s="409"/>
      <c r="G35" s="407"/>
      <c r="H35" s="318"/>
    </row>
    <row r="36" spans="1:8" x14ac:dyDescent="0.25">
      <c r="A36" s="173"/>
      <c r="B36" s="163"/>
      <c r="C36" s="163"/>
      <c r="D36" s="163"/>
      <c r="E36" s="163"/>
      <c r="F36" s="410"/>
      <c r="G36" s="410"/>
      <c r="H36" s="407"/>
    </row>
    <row r="37" spans="1:8" x14ac:dyDescent="0.25">
      <c r="A37" s="162" t="s">
        <v>264</v>
      </c>
      <c r="B37" s="163"/>
      <c r="C37" s="163"/>
      <c r="D37" s="163"/>
      <c r="E37" s="163"/>
      <c r="F37" s="409"/>
      <c r="G37" s="407"/>
      <c r="H37" s="319">
        <f>H33+H35</f>
        <v>0</v>
      </c>
    </row>
    <row r="38" spans="1:8" x14ac:dyDescent="0.25">
      <c r="A38" s="162"/>
      <c r="B38" s="163"/>
      <c r="C38" s="163"/>
      <c r="D38" s="163"/>
      <c r="E38" s="163"/>
      <c r="F38" s="400"/>
      <c r="G38" s="400"/>
      <c r="H38" s="408"/>
    </row>
    <row r="40" spans="1:8" x14ac:dyDescent="0.25">
      <c r="A40" s="289"/>
      <c r="B40" s="289"/>
      <c r="C40" s="289"/>
      <c r="D40" s="289"/>
      <c r="E40" s="289"/>
      <c r="F40" s="289"/>
      <c r="G40" s="289"/>
      <c r="H40" s="289"/>
    </row>
    <row r="41" spans="1:8" x14ac:dyDescent="0.25">
      <c r="A41" s="288"/>
      <c r="B41" s="288"/>
      <c r="C41" s="288"/>
      <c r="D41" s="288"/>
      <c r="E41" s="288"/>
      <c r="F41" s="288"/>
      <c r="G41" s="288"/>
      <c r="H41" s="288"/>
    </row>
    <row r="42" spans="1:8" x14ac:dyDescent="0.25">
      <c r="A42" s="288"/>
      <c r="B42" s="288"/>
      <c r="C42" s="288"/>
      <c r="D42" s="288"/>
      <c r="E42" s="288"/>
      <c r="F42" s="288"/>
      <c r="G42" s="288"/>
      <c r="H42" s="288"/>
    </row>
  </sheetData>
  <mergeCells count="1">
    <mergeCell ref="A1:H1"/>
  </mergeCells>
  <pageMargins left="0.5" right="0.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WS S part I,II</vt:lpstr>
      <vt:lpstr>WS A, P1</vt:lpstr>
      <vt:lpstr>WS A, P2</vt:lpstr>
      <vt:lpstr>WS A-1</vt:lpstr>
      <vt:lpstr>WS A-2</vt:lpstr>
      <vt:lpstr>WS A-2-1</vt:lpstr>
      <vt:lpstr>WS B</vt:lpstr>
      <vt:lpstr>WS C</vt:lpstr>
      <vt:lpstr>Adjust</vt:lpstr>
      <vt:lpstr>AdjustCC</vt:lpstr>
      <vt:lpstr>DecreaseCC</vt:lpstr>
      <vt:lpstr>IncreaseCC</vt:lpstr>
      <vt:lpstr>'WS A-2'!Print_Area</vt:lpstr>
      <vt:lpstr>'WS B'!Print_Area</vt:lpstr>
      <vt:lpstr>'WS C'!Print_Area</vt:lpstr>
      <vt:lpstr>'WS S part I,II'!Print_Area</vt:lpstr>
      <vt:lpstr>ReclassDecrease</vt:lpstr>
      <vt:lpstr>ReclassIncrease</vt:lpstr>
      <vt:lpstr>RelParty</vt:lpstr>
      <vt:lpstr>rpcc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Patrice.LeBlanc</dc:creator>
  <cp:lastModifiedBy>Brittany Fox</cp:lastModifiedBy>
  <cp:lastPrinted>2011-08-19T14:55:12Z</cp:lastPrinted>
  <dcterms:created xsi:type="dcterms:W3CDTF">2000-09-14T17:10:09Z</dcterms:created>
  <dcterms:modified xsi:type="dcterms:W3CDTF">2019-04-05T17:56:21Z</dcterms:modified>
</cp:coreProperties>
</file>